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linor\Documents\Documents\Agility\"/>
    </mc:Choice>
  </mc:AlternateContent>
  <xr:revisionPtr revIDLastSave="0" documentId="8_{1DD7DD2F-5F4C-4922-AE33-1BD7CDF1E5FD}" xr6:coauthVersionLast="47" xr6:coauthVersionMax="47" xr10:uidLastSave="{00000000-0000-0000-0000-000000000000}"/>
  <bookViews>
    <workbookView xWindow="0" yWindow="780" windowWidth="19200" windowHeight="7245" activeTab="1" xr2:uid="{00000000-000D-0000-FFFF-FFFF00000000}"/>
  </bookViews>
  <sheets>
    <sheet name="STD-JWW" sheetId="1" r:id="rId1"/>
    <sheet name="FAST" sheetId="2" r:id="rId2"/>
    <sheet name="T2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9" i="1" l="1"/>
  <c r="Q109" i="1" l="1"/>
  <c r="Q110" i="1"/>
  <c r="Q111" i="1"/>
  <c r="Q112" i="1"/>
  <c r="Q113" i="1"/>
  <c r="Q118" i="1" s="1"/>
  <c r="Q114" i="1"/>
  <c r="Q115" i="1"/>
  <c r="Q116" i="1"/>
  <c r="Q117" i="1"/>
  <c r="M118" i="1"/>
  <c r="O115" i="1"/>
  <c r="M115" i="1"/>
  <c r="I115" i="1"/>
  <c r="O116" i="1"/>
  <c r="M116" i="1"/>
  <c r="I116" i="1"/>
  <c r="M51" i="3"/>
  <c r="O117" i="1"/>
  <c r="I117" i="1"/>
  <c r="M63" i="2"/>
  <c r="M113" i="1"/>
  <c r="I112" i="1"/>
  <c r="I113" i="1"/>
  <c r="I114" i="1"/>
  <c r="O111" i="1"/>
  <c r="M111" i="1"/>
  <c r="I111" i="1"/>
  <c r="O114" i="1"/>
  <c r="M114" i="1"/>
  <c r="M50" i="3"/>
  <c r="M61" i="2"/>
  <c r="O112" i="1"/>
  <c r="M112" i="1"/>
  <c r="M60" i="2"/>
  <c r="O109" i="1"/>
  <c r="M109" i="1"/>
  <c r="I109" i="1"/>
  <c r="M62" i="2"/>
  <c r="M59" i="2"/>
  <c r="O110" i="1"/>
  <c r="M110" i="1"/>
  <c r="I110" i="1"/>
  <c r="Q107" i="1"/>
  <c r="O107" i="1"/>
  <c r="M107" i="1"/>
  <c r="I107" i="1"/>
  <c r="Q106" i="1" l="1"/>
  <c r="O106" i="1"/>
  <c r="M106" i="1"/>
  <c r="I106" i="1"/>
  <c r="Q105" i="1"/>
  <c r="O105" i="1"/>
  <c r="M105" i="1"/>
  <c r="I105" i="1"/>
  <c r="Q104" i="1"/>
  <c r="O104" i="1"/>
  <c r="M104" i="1"/>
  <c r="I104" i="1"/>
  <c r="M57" i="2"/>
  <c r="M52" i="3"/>
  <c r="M49" i="3"/>
  <c r="M58" i="2"/>
  <c r="Q103" i="1"/>
  <c r="O103" i="1"/>
  <c r="M103" i="1"/>
  <c r="I103" i="1"/>
  <c r="Q108" i="1" l="1"/>
  <c r="O108" i="1"/>
  <c r="I108" i="1"/>
  <c r="M48" i="3"/>
  <c r="Q102" i="1"/>
  <c r="O102" i="1"/>
  <c r="I102" i="1"/>
  <c r="Q101" i="1"/>
  <c r="O101" i="1"/>
  <c r="M101" i="1"/>
  <c r="I101" i="1"/>
  <c r="M47" i="3"/>
  <c r="M46" i="3"/>
  <c r="Q100" i="1"/>
  <c r="O100" i="1"/>
  <c r="M100" i="1"/>
  <c r="I100" i="1"/>
  <c r="Q99" i="1"/>
  <c r="O99" i="1"/>
  <c r="M99" i="1"/>
  <c r="I99" i="1"/>
  <c r="Q98" i="1"/>
  <c r="O98" i="1"/>
  <c r="M98" i="1"/>
  <c r="I98" i="1"/>
  <c r="M44" i="3"/>
  <c r="Q96" i="1"/>
  <c r="O96" i="1"/>
  <c r="M96" i="1"/>
  <c r="I96" i="1"/>
  <c r="Q95" i="1"/>
  <c r="O95" i="1"/>
  <c r="M95" i="1"/>
  <c r="I95" i="1"/>
  <c r="M43" i="3"/>
  <c r="M42" i="3"/>
  <c r="M55" i="2"/>
  <c r="Q94" i="1"/>
  <c r="O94" i="1"/>
  <c r="M94" i="1"/>
  <c r="I94" i="1"/>
  <c r="Q93" i="1"/>
  <c r="O93" i="1"/>
  <c r="M93" i="1"/>
  <c r="I93" i="1"/>
  <c r="Q92" i="1"/>
  <c r="O92" i="1"/>
  <c r="M92" i="1"/>
  <c r="I92" i="1"/>
  <c r="Q91" i="1"/>
  <c r="O91" i="1"/>
  <c r="M91" i="1"/>
  <c r="I91" i="1"/>
  <c r="Q97" i="1"/>
  <c r="O97" i="1"/>
  <c r="M97" i="1"/>
  <c r="I97" i="1"/>
  <c r="M56" i="2"/>
  <c r="M54" i="2"/>
  <c r="M41" i="3"/>
  <c r="M45" i="3"/>
  <c r="M40" i="3"/>
  <c r="M39" i="3" l="1"/>
  <c r="Q90" i="1"/>
  <c r="O90" i="1"/>
  <c r="M90" i="1"/>
  <c r="I90" i="1"/>
  <c r="I89" i="1"/>
  <c r="M89" i="1"/>
  <c r="O89" i="1"/>
  <c r="Q89" i="1"/>
  <c r="M53" i="2"/>
  <c r="M52" i="2"/>
  <c r="Q88" i="1"/>
  <c r="O88" i="1"/>
  <c r="M88" i="1"/>
  <c r="I88" i="1"/>
  <c r="M38" i="3"/>
  <c r="Q87" i="1"/>
  <c r="O87" i="1"/>
  <c r="M87" i="1"/>
  <c r="I87" i="1"/>
  <c r="M37" i="3"/>
  <c r="M36" i="3"/>
  <c r="Q86" i="1"/>
  <c r="O86" i="1"/>
  <c r="M86" i="1"/>
  <c r="I86" i="1"/>
  <c r="Q84" i="1"/>
  <c r="O84" i="1"/>
  <c r="M84" i="1"/>
  <c r="I84" i="1"/>
  <c r="Q85" i="1"/>
  <c r="O85" i="1"/>
  <c r="M85" i="1"/>
  <c r="I85" i="1"/>
  <c r="Q82" i="1"/>
  <c r="O82" i="1"/>
  <c r="M82" i="1"/>
  <c r="I82" i="1"/>
  <c r="Q83" i="1"/>
  <c r="O83" i="1"/>
  <c r="M83" i="1"/>
  <c r="I83" i="1"/>
  <c r="Q81" i="1"/>
  <c r="O81" i="1"/>
  <c r="M81" i="1"/>
  <c r="I81" i="1"/>
  <c r="M80" i="1"/>
  <c r="I78" i="1"/>
  <c r="I79" i="1"/>
  <c r="I80" i="1"/>
  <c r="Q80" i="1"/>
  <c r="O80" i="1"/>
  <c r="M35" i="3"/>
  <c r="M34" i="3"/>
  <c r="M51" i="2"/>
  <c r="M50" i="2"/>
  <c r="O79" i="1"/>
  <c r="Q79" i="1"/>
  <c r="M79" i="1"/>
  <c r="Q77" i="1"/>
  <c r="O77" i="1"/>
  <c r="M77" i="1"/>
  <c r="I77" i="1"/>
  <c r="Q78" i="1"/>
  <c r="O78" i="1"/>
  <c r="M78" i="1"/>
  <c r="M33" i="3"/>
  <c r="M31" i="3" l="1"/>
  <c r="I73" i="1" l="1"/>
  <c r="M73" i="1"/>
  <c r="O73" i="1"/>
  <c r="Q73" i="1"/>
  <c r="M45" i="2"/>
  <c r="Q66" i="1" l="1"/>
  <c r="Q67" i="1"/>
  <c r="Q68" i="1"/>
  <c r="Q69" i="1"/>
  <c r="Q70" i="1"/>
  <c r="Q71" i="1"/>
  <c r="Q72" i="1"/>
  <c r="Q74" i="1"/>
  <c r="Q75" i="1"/>
  <c r="Q76" i="1"/>
  <c r="O33" i="1"/>
  <c r="O38" i="1"/>
  <c r="O39" i="1"/>
  <c r="I74" i="1"/>
  <c r="M74" i="1"/>
  <c r="O74" i="1"/>
  <c r="I75" i="1"/>
  <c r="M75" i="1"/>
  <c r="O75" i="1"/>
  <c r="I76" i="1"/>
  <c r="M76" i="1"/>
  <c r="O76" i="1"/>
  <c r="O70" i="1"/>
  <c r="M70" i="1"/>
  <c r="I70" i="1"/>
  <c r="M46" i="2"/>
  <c r="M47" i="2"/>
  <c r="M48" i="2"/>
  <c r="M49" i="2"/>
  <c r="M44" i="2"/>
  <c r="I69" i="1" l="1"/>
  <c r="M69" i="1"/>
  <c r="O69" i="1"/>
  <c r="I71" i="1"/>
  <c r="M71" i="1"/>
  <c r="O71" i="1"/>
  <c r="I72" i="1"/>
  <c r="M72" i="1"/>
  <c r="O72" i="1"/>
  <c r="O66" i="1" l="1"/>
  <c r="O67" i="1"/>
  <c r="O68" i="1"/>
  <c r="M66" i="1"/>
  <c r="M67" i="1"/>
  <c r="M68" i="1"/>
  <c r="I66" i="1"/>
  <c r="I67" i="1"/>
  <c r="I68" i="1"/>
  <c r="M29" i="3"/>
  <c r="M30" i="3"/>
  <c r="M32" i="3"/>
  <c r="M42" i="2"/>
  <c r="M43" i="2"/>
  <c r="M40" i="2"/>
  <c r="M41" i="2"/>
  <c r="M27" i="3"/>
  <c r="I65" i="1" l="1"/>
  <c r="Q63" i="1"/>
  <c r="O63" i="1"/>
  <c r="M63" i="1"/>
  <c r="I63" i="1"/>
  <c r="Q62" i="1"/>
  <c r="O62" i="1"/>
  <c r="M62" i="1"/>
  <c r="I62" i="1"/>
  <c r="Q65" i="1"/>
  <c r="O65" i="1"/>
  <c r="M65" i="1"/>
  <c r="M26" i="3"/>
  <c r="M49" i="1" l="1"/>
  <c r="M50" i="1"/>
  <c r="M51" i="1"/>
  <c r="M52" i="1"/>
  <c r="M53" i="1"/>
  <c r="M54" i="1"/>
  <c r="M55" i="1"/>
  <c r="M56" i="1"/>
  <c r="M57" i="1"/>
  <c r="M58" i="1"/>
  <c r="Q59" i="1"/>
  <c r="O59" i="1"/>
  <c r="M59" i="1"/>
  <c r="I59" i="1"/>
  <c r="Q53" i="1"/>
  <c r="O53" i="1"/>
  <c r="I53" i="1"/>
  <c r="Q60" i="1"/>
  <c r="O60" i="1"/>
  <c r="M60" i="1"/>
  <c r="I60" i="1"/>
  <c r="Q61" i="1"/>
  <c r="O61" i="1"/>
  <c r="M61" i="1"/>
  <c r="I61" i="1"/>
  <c r="M25" i="3"/>
  <c r="M28" i="3"/>
  <c r="M38" i="2"/>
  <c r="M39" i="2"/>
  <c r="M37" i="2"/>
  <c r="I57" i="1" l="1"/>
  <c r="O57" i="1"/>
  <c r="Q57" i="1"/>
  <c r="I58" i="1"/>
  <c r="O58" i="1"/>
  <c r="Q58" i="1"/>
  <c r="I64" i="1"/>
  <c r="M64" i="1"/>
  <c r="O64" i="1"/>
  <c r="Q64" i="1"/>
  <c r="I56" i="1"/>
  <c r="O56" i="1"/>
  <c r="Q56" i="1"/>
  <c r="I54" i="1" l="1"/>
  <c r="I55" i="1"/>
  <c r="O54" i="1"/>
  <c r="Q54" i="1"/>
  <c r="O55" i="1"/>
  <c r="Q55" i="1"/>
  <c r="M24" i="3"/>
  <c r="M23" i="3"/>
  <c r="M36" i="2" l="1"/>
  <c r="Q52" i="1"/>
  <c r="O52" i="1"/>
  <c r="I52" i="1"/>
  <c r="Q51" i="1"/>
  <c r="O51" i="1"/>
  <c r="I51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O50" i="1" l="1"/>
  <c r="I50" i="1"/>
  <c r="M35" i="2"/>
  <c r="M21" i="3"/>
  <c r="O49" i="1"/>
  <c r="I49" i="1"/>
  <c r="O48" i="1"/>
  <c r="M48" i="1"/>
  <c r="I48" i="1"/>
  <c r="O46" i="1" l="1"/>
  <c r="M46" i="1"/>
  <c r="I46" i="1"/>
  <c r="O47" i="1"/>
  <c r="M47" i="1"/>
  <c r="I47" i="1"/>
  <c r="O45" i="1"/>
  <c r="M45" i="1"/>
  <c r="I45" i="1"/>
  <c r="O44" i="1"/>
  <c r="M44" i="1"/>
  <c r="I44" i="1"/>
  <c r="O42" i="1" l="1"/>
  <c r="M42" i="1"/>
  <c r="I42" i="1"/>
  <c r="O41" i="1" l="1"/>
  <c r="M41" i="1"/>
  <c r="I41" i="1"/>
  <c r="O40" i="1"/>
  <c r="M40" i="1"/>
  <c r="I40" i="1"/>
  <c r="O43" i="1"/>
  <c r="M43" i="1"/>
  <c r="I43" i="1"/>
  <c r="M34" i="2"/>
  <c r="M31" i="2" l="1"/>
  <c r="M32" i="2"/>
  <c r="M33" i="2"/>
  <c r="M33" i="1"/>
  <c r="I33" i="1"/>
  <c r="O36" i="1" l="1"/>
  <c r="M36" i="1"/>
  <c r="I36" i="1"/>
  <c r="O35" i="1" l="1"/>
  <c r="M35" i="1"/>
  <c r="I35" i="1"/>
  <c r="M34" i="1"/>
  <c r="O34" i="1"/>
  <c r="I34" i="1"/>
  <c r="M30" i="2"/>
  <c r="M29" i="2"/>
  <c r="O32" i="1" l="1"/>
  <c r="M32" i="1"/>
  <c r="I32" i="1"/>
  <c r="M28" i="2" l="1"/>
  <c r="M12" i="3"/>
  <c r="M27" i="2"/>
  <c r="I30" i="1" l="1"/>
  <c r="M30" i="1"/>
  <c r="O30" i="1"/>
  <c r="I29" i="1"/>
  <c r="M29" i="1"/>
  <c r="O29" i="1"/>
  <c r="M10" i="3"/>
  <c r="M26" i="2"/>
  <c r="M25" i="2" l="1"/>
  <c r="M24" i="2" l="1"/>
  <c r="M24" i="1" l="1"/>
  <c r="M25" i="1"/>
  <c r="M26" i="1"/>
  <c r="M27" i="1"/>
  <c r="M28" i="1"/>
  <c r="M31" i="1"/>
  <c r="M37" i="1"/>
  <c r="M39" i="1"/>
  <c r="M22" i="1"/>
  <c r="M23" i="1"/>
  <c r="O11" i="1"/>
  <c r="O10" i="1"/>
  <c r="O9" i="1"/>
  <c r="O8" i="1"/>
  <c r="O7" i="1"/>
  <c r="O6" i="1"/>
  <c r="O5" i="1"/>
  <c r="O4" i="1"/>
  <c r="O3" i="1"/>
  <c r="O2" i="1"/>
  <c r="M19" i="1"/>
  <c r="I26" i="1"/>
  <c r="I27" i="1"/>
  <c r="I28" i="1"/>
  <c r="I31" i="1"/>
  <c r="I37" i="1"/>
  <c r="I38" i="1"/>
  <c r="I39" i="1"/>
  <c r="O37" i="1"/>
  <c r="O31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B118" i="1" l="1"/>
  <c r="I23" i="1"/>
  <c r="I21" i="1"/>
  <c r="M13" i="3" l="1"/>
  <c r="M14" i="3"/>
  <c r="M15" i="3"/>
  <c r="M16" i="3"/>
  <c r="M17" i="3"/>
  <c r="M18" i="3"/>
  <c r="M19" i="3"/>
  <c r="M20" i="3"/>
  <c r="M22" i="3"/>
  <c r="M4" i="3"/>
  <c r="M5" i="3"/>
  <c r="M6" i="3"/>
  <c r="M7" i="3"/>
  <c r="M9" i="3"/>
  <c r="M11" i="3"/>
  <c r="M3" i="3"/>
  <c r="I22" i="1"/>
  <c r="I24" i="1"/>
  <c r="I25" i="1"/>
  <c r="I20" i="1"/>
  <c r="I19" i="1"/>
  <c r="M53" i="3" l="1"/>
  <c r="E53" i="3"/>
  <c r="M20" i="2"/>
  <c r="M21" i="2"/>
  <c r="M22" i="2"/>
  <c r="M23" i="2"/>
  <c r="M19" i="2"/>
  <c r="I18" i="1" l="1"/>
  <c r="M18" i="2" l="1"/>
  <c r="I17" i="1"/>
  <c r="I16" i="1"/>
  <c r="I15" i="1" l="1"/>
  <c r="M17" i="2" l="1"/>
  <c r="M14" i="2" l="1"/>
  <c r="M15" i="2" l="1"/>
  <c r="M16" i="2"/>
  <c r="I14" i="1"/>
  <c r="I13" i="1"/>
  <c r="M13" i="2" l="1"/>
  <c r="I12" i="1"/>
  <c r="M10" i="2"/>
  <c r="M11" i="2"/>
  <c r="M12" i="2"/>
  <c r="M9" i="2"/>
  <c r="M8" i="2"/>
  <c r="I10" i="1" l="1"/>
  <c r="I11" i="1"/>
  <c r="I9" i="1" l="1"/>
  <c r="M3" i="2"/>
  <c r="M4" i="2"/>
  <c r="M5" i="2"/>
  <c r="M6" i="2"/>
  <c r="M7" i="2"/>
  <c r="M2" i="2"/>
  <c r="I8" i="1" l="1"/>
  <c r="I7" i="1" l="1"/>
  <c r="I6" i="1" l="1"/>
  <c r="I3" i="1" l="1"/>
  <c r="I4" i="1"/>
  <c r="I5" i="1"/>
  <c r="I2" i="1" l="1"/>
</calcChain>
</file>

<file path=xl/sharedStrings.xml><?xml version="1.0" encoding="utf-8"?>
<sst xmlns="http://schemas.openxmlformats.org/spreadsheetml/2006/main" count="1176" uniqueCount="379">
  <si>
    <t>Date</t>
  </si>
  <si>
    <t>Location</t>
  </si>
  <si>
    <t>Judge</t>
  </si>
  <si>
    <t>Class</t>
  </si>
  <si>
    <t xml:space="preserve">Score </t>
  </si>
  <si>
    <t>SCT</t>
  </si>
  <si>
    <t>Yds</t>
  </si>
  <si>
    <t>Time</t>
  </si>
  <si>
    <t>YPS</t>
  </si>
  <si>
    <t>Place</t>
  </si>
  <si>
    <t>Leg</t>
  </si>
  <si>
    <t>Title</t>
  </si>
  <si>
    <t>NOV STD</t>
  </si>
  <si>
    <t>1st NA</t>
  </si>
  <si>
    <t xml:space="preserve">NOV JWW </t>
  </si>
  <si>
    <t>1st NAJ</t>
  </si>
  <si>
    <t>QQ</t>
  </si>
  <si>
    <t>points</t>
  </si>
  <si>
    <t xml:space="preserve"> </t>
  </si>
  <si>
    <t>Novice FAST</t>
  </si>
  <si>
    <t>1st NF</t>
  </si>
  <si>
    <t>MADOC</t>
  </si>
  <si>
    <t>Jill Roberts</t>
  </si>
  <si>
    <t>2nd NAJ</t>
  </si>
  <si>
    <t>HOTC</t>
  </si>
  <si>
    <t>Michele Fletcher</t>
  </si>
  <si>
    <t>2nd NF</t>
  </si>
  <si>
    <t>3rd NF</t>
  </si>
  <si>
    <t>3rd NAJ</t>
  </si>
  <si>
    <t>Beth Wilingham</t>
  </si>
  <si>
    <t>Open FAST</t>
  </si>
  <si>
    <t>1st OF</t>
  </si>
  <si>
    <t>NF</t>
  </si>
  <si>
    <t>NAJ</t>
  </si>
  <si>
    <t>Perry</t>
  </si>
  <si>
    <t>Diane Fyfe</t>
  </si>
  <si>
    <t>2nd NA</t>
  </si>
  <si>
    <t>DAKC</t>
  </si>
  <si>
    <t>3rd NA</t>
  </si>
  <si>
    <t>NA</t>
  </si>
  <si>
    <t>1st OAJ</t>
  </si>
  <si>
    <t xml:space="preserve">OPN JWW </t>
  </si>
  <si>
    <t>Peter Liu</t>
  </si>
  <si>
    <t>2nd OF</t>
  </si>
  <si>
    <t xml:space="preserve">OPN STD </t>
  </si>
  <si>
    <t>1st OA</t>
  </si>
  <si>
    <t>NDTC</t>
  </si>
  <si>
    <t>OF</t>
  </si>
  <si>
    <t>Christine Bishop</t>
  </si>
  <si>
    <t>3rd OF</t>
  </si>
  <si>
    <t>Susan Leitner</t>
  </si>
  <si>
    <t>2nd OAJ</t>
  </si>
  <si>
    <t>3rd OAJ</t>
  </si>
  <si>
    <t>OAJ</t>
  </si>
  <si>
    <t xml:space="preserve">Robert Jeffers </t>
  </si>
  <si>
    <t>2nd OA</t>
  </si>
  <si>
    <t>Ex FAST</t>
  </si>
  <si>
    <t>XF</t>
  </si>
  <si>
    <t>MFGRC</t>
  </si>
  <si>
    <t>10/21/2O21</t>
  </si>
  <si>
    <t>10/29/2O21</t>
  </si>
  <si>
    <t>10/31/2O21</t>
  </si>
  <si>
    <t>J M O'Neill</t>
  </si>
  <si>
    <t>K M Schmidt</t>
  </si>
  <si>
    <t>1st AXJ</t>
  </si>
  <si>
    <t>EXC JWW</t>
  </si>
  <si>
    <t>1st XF</t>
  </si>
  <si>
    <t>2nd XF</t>
  </si>
  <si>
    <t>3rd XF</t>
  </si>
  <si>
    <t>4th XF</t>
  </si>
  <si>
    <t>MAS FAST</t>
  </si>
  <si>
    <t>3rd OA</t>
  </si>
  <si>
    <t>OA</t>
  </si>
  <si>
    <t>Laura English</t>
  </si>
  <si>
    <t>Jan Skurzynski</t>
  </si>
  <si>
    <t>CWC/Perry</t>
  </si>
  <si>
    <t>AKC/Perry</t>
  </si>
  <si>
    <t>Oksana Sirkin</t>
  </si>
  <si>
    <t>T2B</t>
  </si>
  <si>
    <t>1st T2B</t>
  </si>
  <si>
    <t>2nd AXJ</t>
  </si>
  <si>
    <t xml:space="preserve">EXC STD </t>
  </si>
  <si>
    <t>Cynthia Tilly</t>
  </si>
  <si>
    <t>1st AX</t>
  </si>
  <si>
    <t>3rd AXJ</t>
  </si>
  <si>
    <t>AXJ</t>
  </si>
  <si>
    <t>2nd T2B</t>
  </si>
  <si>
    <t>Rick Fyfe</t>
  </si>
  <si>
    <t>2nd AX</t>
  </si>
  <si>
    <t>1st MXF</t>
  </si>
  <si>
    <t>2nd MXF</t>
  </si>
  <si>
    <t>3rd MXF</t>
  </si>
  <si>
    <t>4th MXF</t>
  </si>
  <si>
    <t>5th MXF</t>
  </si>
  <si>
    <t>6th MXF</t>
  </si>
  <si>
    <t>7th MXF</t>
  </si>
  <si>
    <t>3rd T2B</t>
  </si>
  <si>
    <t>BRAC</t>
  </si>
  <si>
    <t>Geoffrey Teare</t>
  </si>
  <si>
    <t xml:space="preserve"> 8th MXF</t>
  </si>
  <si>
    <t>4th T2B</t>
  </si>
  <si>
    <t>MAS JWW</t>
  </si>
  <si>
    <t>1st MXJ</t>
  </si>
  <si>
    <t>9th MXF</t>
  </si>
  <si>
    <t>3rd AX</t>
  </si>
  <si>
    <t>AX</t>
  </si>
  <si>
    <t>Mary Mullen</t>
  </si>
  <si>
    <t>10 th MXF</t>
  </si>
  <si>
    <t xml:space="preserve"> 11th MXF</t>
  </si>
  <si>
    <t>MXF</t>
  </si>
  <si>
    <t>John Defillippi</t>
  </si>
  <si>
    <t>6th T2B</t>
  </si>
  <si>
    <t>1st MX</t>
  </si>
  <si>
    <t>BOTC</t>
  </si>
  <si>
    <t>Zach Davis</t>
  </si>
  <si>
    <t>2nd MX</t>
  </si>
  <si>
    <t>2nd MXJ</t>
  </si>
  <si>
    <t>#QQs</t>
  </si>
  <si>
    <t>,</t>
  </si>
  <si>
    <t>MACH pts</t>
  </si>
  <si>
    <t>QQ1</t>
  </si>
  <si>
    <t>CVGRC</t>
  </si>
  <si>
    <t>12th MXF</t>
  </si>
  <si>
    <t>7th T2B</t>
  </si>
  <si>
    <t xml:space="preserve"> 9/3/2022</t>
  </si>
  <si>
    <t>GRCA</t>
  </si>
  <si>
    <t>3rd MXJ</t>
  </si>
  <si>
    <t xml:space="preserve"> 13th MXF</t>
  </si>
  <si>
    <t>Terri Campbell</t>
  </si>
  <si>
    <t>8th T2B</t>
  </si>
  <si>
    <t>Fastest</t>
  </si>
  <si>
    <t>4th MXJ</t>
  </si>
  <si>
    <t>Leslie Gregory</t>
  </si>
  <si>
    <t>3rd MX</t>
  </si>
  <si>
    <t>Erin Schaefer</t>
  </si>
  <si>
    <t xml:space="preserve">MAS STD </t>
  </si>
  <si>
    <t>MAS STD</t>
  </si>
  <si>
    <t>5th MXJ</t>
  </si>
  <si>
    <t xml:space="preserve"> 14th MXF</t>
  </si>
  <si>
    <t xml:space="preserve"> 15th MXF</t>
  </si>
  <si>
    <t>Craig Josling</t>
  </si>
  <si>
    <t>9th T2B</t>
  </si>
  <si>
    <t>6th MXJ</t>
  </si>
  <si>
    <t>Sherry Spivey</t>
  </si>
  <si>
    <t>7th MXJ</t>
  </si>
  <si>
    <t>8th MXJ</t>
  </si>
  <si>
    <t>9th MXJ</t>
  </si>
  <si>
    <t>10th T2B</t>
  </si>
  <si>
    <t xml:space="preserve"> 16th MXF</t>
  </si>
  <si>
    <t>11th T2B</t>
  </si>
  <si>
    <t xml:space="preserve"> 17th MXF</t>
  </si>
  <si>
    <t>4th MX</t>
  </si>
  <si>
    <t xml:space="preserve"> 18th MXF</t>
  </si>
  <si>
    <t xml:space="preserve"> 19th MXF</t>
  </si>
  <si>
    <t>Brian Brane</t>
  </si>
  <si>
    <t>5th MX</t>
  </si>
  <si>
    <t>6th MX</t>
  </si>
  <si>
    <t>7th MX</t>
  </si>
  <si>
    <t>8th MX</t>
  </si>
  <si>
    <t>10th MXJ</t>
  </si>
  <si>
    <t>11th MXJ</t>
  </si>
  <si>
    <t>12th MXJ</t>
  </si>
  <si>
    <t>12th T2B</t>
  </si>
  <si>
    <t>13th T2B</t>
  </si>
  <si>
    <t>14th T2B</t>
  </si>
  <si>
    <t>15th T2B</t>
  </si>
  <si>
    <t>Tom Slattery</t>
  </si>
  <si>
    <t>Geoff Nieder</t>
  </si>
  <si>
    <t xml:space="preserve"> 20th MXF</t>
  </si>
  <si>
    <t xml:space="preserve"> 21st MXF</t>
  </si>
  <si>
    <t>Michelle Persian</t>
  </si>
  <si>
    <t>MXJ</t>
  </si>
  <si>
    <t>G Chapman</t>
  </si>
  <si>
    <t>22nd MXF</t>
  </si>
  <si>
    <t>13th MXJ</t>
  </si>
  <si>
    <t>16th T2B</t>
  </si>
  <si>
    <t>Gill Chapman</t>
  </si>
  <si>
    <t>9th MX</t>
  </si>
  <si>
    <t>Oksana Syrkin</t>
  </si>
  <si>
    <t>14th MXJ</t>
  </si>
  <si>
    <t>QQ2</t>
  </si>
  <si>
    <t>17th T2B</t>
  </si>
  <si>
    <t>16th MXJ</t>
  </si>
  <si>
    <t>10th MX</t>
  </si>
  <si>
    <t>BOTCVT</t>
  </si>
  <si>
    <t>Mark Giles</t>
  </si>
  <si>
    <t>MX</t>
  </si>
  <si>
    <t>David Nauer</t>
  </si>
  <si>
    <t>17th MXJ</t>
  </si>
  <si>
    <t>15th MXJ</t>
  </si>
  <si>
    <t>23rd MXF</t>
  </si>
  <si>
    <t>18th T2B</t>
  </si>
  <si>
    <t>18th MXJ</t>
  </si>
  <si>
    <t>19th T2B</t>
  </si>
  <si>
    <t>11th MX</t>
  </si>
  <si>
    <t>19th MXJ</t>
  </si>
  <si>
    <t>QQ3</t>
  </si>
  <si>
    <t>Ronda Bermke</t>
  </si>
  <si>
    <t>Dave Sliger</t>
  </si>
  <si>
    <t>20th T2B</t>
  </si>
  <si>
    <t>24th MXF</t>
  </si>
  <si>
    <t>20th MXJ</t>
  </si>
  <si>
    <t>MACH POINTS</t>
  </si>
  <si>
    <t>QQs</t>
  </si>
  <si>
    <t>21st MXJ</t>
  </si>
  <si>
    <t>QQ4</t>
  </si>
  <si>
    <t>25th MXF</t>
  </si>
  <si>
    <t>Roger O'Sullivan</t>
  </si>
  <si>
    <t>21st T2B</t>
  </si>
  <si>
    <t>12th MX</t>
  </si>
  <si>
    <t>22nd MXJ</t>
  </si>
  <si>
    <t>QQ5</t>
  </si>
  <si>
    <t>13th MX</t>
  </si>
  <si>
    <t>14th MX</t>
  </si>
  <si>
    <t>QQ6</t>
  </si>
  <si>
    <t>Tracy Mazur</t>
  </si>
  <si>
    <t>22nd T2B</t>
  </si>
  <si>
    <t xml:space="preserve">  26th MXF</t>
  </si>
  <si>
    <t xml:space="preserve"> 12/2/2023</t>
  </si>
  <si>
    <t>23rd T2B</t>
  </si>
  <si>
    <t>15th MX</t>
  </si>
  <si>
    <t>Heather Dickinson</t>
  </si>
  <si>
    <t>23rd MXJ</t>
  </si>
  <si>
    <t>24th MXJ</t>
  </si>
  <si>
    <t>16th MX</t>
  </si>
  <si>
    <t>25th MXJ</t>
  </si>
  <si>
    <t>26th MXJ</t>
  </si>
  <si>
    <t>MJB</t>
  </si>
  <si>
    <t>24th T2B</t>
  </si>
  <si>
    <t>Pam Johnson</t>
  </si>
  <si>
    <t>25th T2B</t>
  </si>
  <si>
    <t>T2B title</t>
  </si>
  <si>
    <t>26th T2B</t>
  </si>
  <si>
    <t>L Syner</t>
  </si>
  <si>
    <t xml:space="preserve">  27th MXF</t>
  </si>
  <si>
    <t>17th MX</t>
  </si>
  <si>
    <t>27th MXJ</t>
  </si>
  <si>
    <t>QQ7</t>
  </si>
  <si>
    <t xml:space="preserve">  28th MXF</t>
  </si>
  <si>
    <t>28th MXJ</t>
  </si>
  <si>
    <t>18th MX</t>
  </si>
  <si>
    <t>Cindy Blanton</t>
  </si>
  <si>
    <t>27th T2B</t>
  </si>
  <si>
    <t xml:space="preserve">Cindy Blanton </t>
  </si>
  <si>
    <t xml:space="preserve">  29th MXF</t>
  </si>
  <si>
    <t xml:space="preserve">  30th MXF</t>
  </si>
  <si>
    <t>19th MX</t>
  </si>
  <si>
    <t>QQ8</t>
  </si>
  <si>
    <t xml:space="preserve">    31st MXF</t>
  </si>
  <si>
    <t>30th MXJ</t>
  </si>
  <si>
    <t>20th MX</t>
  </si>
  <si>
    <t>Sandy Moody</t>
  </si>
  <si>
    <t>21st MX</t>
  </si>
  <si>
    <t>28th T2B</t>
  </si>
  <si>
    <t>22nd MX</t>
  </si>
  <si>
    <t>31st MXJ</t>
  </si>
  <si>
    <t>QQ9</t>
  </si>
  <si>
    <t>Jeff Boyer</t>
  </si>
  <si>
    <t>29th T2B</t>
  </si>
  <si>
    <t xml:space="preserve">    33rd MXF</t>
  </si>
  <si>
    <t>32nd MXJ</t>
  </si>
  <si>
    <t xml:space="preserve">    34th MXF</t>
  </si>
  <si>
    <t>33rd MXJ</t>
  </si>
  <si>
    <t xml:space="preserve">Daryl Warren </t>
  </si>
  <si>
    <t xml:space="preserve">    35th MXF</t>
  </si>
  <si>
    <t>30th T2B</t>
  </si>
  <si>
    <t>23rd MX</t>
  </si>
  <si>
    <t>29th MXJ</t>
  </si>
  <si>
    <t xml:space="preserve">    36th MXF</t>
  </si>
  <si>
    <t>31st T2B</t>
  </si>
  <si>
    <t>34th MXJ</t>
  </si>
  <si>
    <t>24th MX</t>
  </si>
  <si>
    <t>25th MX</t>
  </si>
  <si>
    <t>MXB</t>
  </si>
  <si>
    <t>QQ10</t>
  </si>
  <si>
    <t>37th MXF</t>
  </si>
  <si>
    <t>32nd T2B</t>
  </si>
  <si>
    <t>Rick Mullen</t>
  </si>
  <si>
    <t>26th MX</t>
  </si>
  <si>
    <t>B Willingham</t>
  </si>
  <si>
    <t xml:space="preserve">    38th MXF</t>
  </si>
  <si>
    <t>33nd T2B</t>
  </si>
  <si>
    <t>34th T2B</t>
  </si>
  <si>
    <t>35th T2B</t>
  </si>
  <si>
    <t>27th MX</t>
  </si>
  <si>
    <t>28th MX</t>
  </si>
  <si>
    <t>35th MXJ</t>
  </si>
  <si>
    <t>QQ11</t>
  </si>
  <si>
    <t>Mark Rudd</t>
  </si>
  <si>
    <t>36th MXJ</t>
  </si>
  <si>
    <t xml:space="preserve">    39th MXF</t>
  </si>
  <si>
    <t>37th MXJ</t>
  </si>
  <si>
    <t>Cheri Tyre-Roberts</t>
  </si>
  <si>
    <t>38th MXJ</t>
  </si>
  <si>
    <t>29th MX</t>
  </si>
  <si>
    <t>36th T2B</t>
  </si>
  <si>
    <t>39th MXJ</t>
  </si>
  <si>
    <t>37th T2B</t>
  </si>
  <si>
    <t>Greg Beck</t>
  </si>
  <si>
    <t>30th MX</t>
  </si>
  <si>
    <t xml:space="preserve">    40th MXF</t>
  </si>
  <si>
    <t xml:space="preserve">  41st  MXF</t>
  </si>
  <si>
    <t>31st MX</t>
  </si>
  <si>
    <t>40th MXJ</t>
  </si>
  <si>
    <t>38th T2B</t>
  </si>
  <si>
    <t>C Nettles</t>
  </si>
  <si>
    <t>39th T2B</t>
  </si>
  <si>
    <t>40th T2B</t>
  </si>
  <si>
    <t>41st T2B</t>
  </si>
  <si>
    <t xml:space="preserve">    42nd MXF</t>
  </si>
  <si>
    <t>41st MXJ</t>
  </si>
  <si>
    <t>32nd MX</t>
  </si>
  <si>
    <t>QQ12</t>
  </si>
  <si>
    <t>42nd MXJ</t>
  </si>
  <si>
    <t>33rd MX</t>
  </si>
  <si>
    <t>43rd MXJ</t>
  </si>
  <si>
    <t>Bonnie McDonald</t>
  </si>
  <si>
    <t xml:space="preserve">    43rd MXF</t>
  </si>
  <si>
    <t xml:space="preserve">    44th MXF</t>
  </si>
  <si>
    <t>42nd T2B</t>
  </si>
  <si>
    <t>43rd T2B</t>
  </si>
  <si>
    <t>QQ13</t>
  </si>
  <si>
    <t>34th MX</t>
  </si>
  <si>
    <t>44th MXJ</t>
  </si>
  <si>
    <t>QQ14</t>
  </si>
  <si>
    <t>44th T2B</t>
  </si>
  <si>
    <t>35th MX</t>
  </si>
  <si>
    <t>QQ15</t>
  </si>
  <si>
    <t>45th MXJ</t>
  </si>
  <si>
    <t>45th T2B</t>
  </si>
  <si>
    <t>QQ16</t>
  </si>
  <si>
    <t>36th MX</t>
  </si>
  <si>
    <t>46th T2B</t>
  </si>
  <si>
    <t>47th T2B</t>
  </si>
  <si>
    <t>46th MXJ</t>
  </si>
  <si>
    <t>47th MXJ</t>
  </si>
  <si>
    <t>48th T2B</t>
  </si>
  <si>
    <t>48th MXJ</t>
  </si>
  <si>
    <t>Annette Smith</t>
  </si>
  <si>
    <t>37th MX</t>
  </si>
  <si>
    <t>49th T2B</t>
  </si>
  <si>
    <t>T2B2 title</t>
  </si>
  <si>
    <t xml:space="preserve">    45th MXF</t>
  </si>
  <si>
    <t xml:space="preserve">    46th MXF</t>
  </si>
  <si>
    <t>49th MXJ</t>
  </si>
  <si>
    <t>50th MXJ</t>
  </si>
  <si>
    <t>38th MX</t>
  </si>
  <si>
    <t xml:space="preserve">Sherry Spivey </t>
  </si>
  <si>
    <t>39th MX</t>
  </si>
  <si>
    <t>51st MXJ</t>
  </si>
  <si>
    <t>QQ17</t>
  </si>
  <si>
    <t>QQ18</t>
  </si>
  <si>
    <t>MJS</t>
  </si>
  <si>
    <t xml:space="preserve">    47th MXF</t>
  </si>
  <si>
    <t xml:space="preserve">    48th MXF</t>
  </si>
  <si>
    <t>52nd MXJ</t>
  </si>
  <si>
    <t>53rd MXJ</t>
  </si>
  <si>
    <t xml:space="preserve"> Christine Bishop</t>
  </si>
  <si>
    <t>50th T2B</t>
  </si>
  <si>
    <t xml:space="preserve">    32nd MXF</t>
  </si>
  <si>
    <t xml:space="preserve">    49th MXF</t>
  </si>
  <si>
    <t>QQ19</t>
  </si>
  <si>
    <t>40th MX</t>
  </si>
  <si>
    <t>41st MX</t>
  </si>
  <si>
    <t>54th MXJ</t>
  </si>
  <si>
    <t xml:space="preserve">   50th MXF</t>
  </si>
  <si>
    <t>Lisa Loomis</t>
  </si>
  <si>
    <t xml:space="preserve">   51st MXF</t>
  </si>
  <si>
    <t>MFB</t>
  </si>
  <si>
    <t>MFS</t>
  </si>
  <si>
    <t>POINTS</t>
  </si>
  <si>
    <t xml:space="preserve">   52nd MXF</t>
  </si>
  <si>
    <t>Don Farage</t>
  </si>
  <si>
    <t>55th MXJ</t>
  </si>
  <si>
    <t>51st T2B</t>
  </si>
  <si>
    <t>42nd MX</t>
  </si>
  <si>
    <t>56th MXJ</t>
  </si>
  <si>
    <t xml:space="preserve">Diane Fyfe </t>
  </si>
  <si>
    <t>QQ20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</si>
</sst>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50505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9"/>
      <color rgb="FF050505"/>
      <name val="Segoe UI Historic"/>
      <family val="2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50505"/>
      <name val="Calibri"/>
      <family val="2"/>
    </font>
    <font>
      <sz val="12"/>
      <color rgb="FF050505"/>
      <name val="Calibri"/>
      <family val="2"/>
      <scheme val="minor"/>
    </font>
    <font>
      <sz val="11"/>
      <color rgb="FF1F3864"/>
      <name val="Calibri"/>
      <family val="2"/>
      <scheme val="minor"/>
    </font>
    <font>
      <sz val="8"/>
      <color rgb="FF080809"/>
      <name val="Segoe UI Historic"/>
      <family val="2"/>
    </font>
    <font>
      <sz val="11"/>
      <color rgb="FF080809"/>
      <name val="Calibri"/>
      <family val="2"/>
      <scheme val="minor"/>
    </font>
    <font>
      <sz val="11"/>
      <color rgb="FF050505"/>
      <name val="Arial"/>
      <family val="2"/>
    </font>
    <font>
      <sz val="11"/>
      <color theme="1"/>
      <name val="Calibri"/>
      <family val="2"/>
    </font>
    <font>
      <sz val="11"/>
      <color rgb="FF2F5496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/>
    <xf numFmtId="0" fontId="3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2" fontId="2" fillId="0" borderId="3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3" fillId="0" borderId="7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14" fontId="8" fillId="0" borderId="0" xfId="0" applyNumberFormat="1" applyFont="1"/>
    <xf numFmtId="0" fontId="9" fillId="0" borderId="3" xfId="0" applyFont="1" applyBorder="1" applyAlignment="1">
      <alignment horizontal="center"/>
    </xf>
    <xf numFmtId="14" fontId="8" fillId="0" borderId="3" xfId="0" applyNumberFormat="1" applyFont="1" applyBorder="1"/>
    <xf numFmtId="0" fontId="1" fillId="3" borderId="0" xfId="0" applyFont="1" applyFill="1" applyAlignment="1">
      <alignment horizontal="center" vertical="center"/>
    </xf>
    <xf numFmtId="0" fontId="0" fillId="5" borderId="0" xfId="0" applyFill="1"/>
    <xf numFmtId="0" fontId="2" fillId="0" borderId="6" xfId="0" applyFont="1" applyBorder="1"/>
    <xf numFmtId="14" fontId="0" fillId="0" borderId="3" xfId="0" applyNumberFormat="1" applyBorder="1" applyAlignment="1">
      <alignment horizontal="right"/>
    </xf>
    <xf numFmtId="14" fontId="8" fillId="0" borderId="3" xfId="0" applyNumberFormat="1" applyFont="1" applyBorder="1" applyAlignment="1">
      <alignment horizontal="right"/>
    </xf>
    <xf numFmtId="14" fontId="0" fillId="0" borderId="0" xfId="0" applyNumberFormat="1"/>
    <xf numFmtId="0" fontId="2" fillId="0" borderId="8" xfId="0" applyFont="1" applyBorder="1"/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4" fillId="0" borderId="3" xfId="0" applyFont="1" applyBorder="1"/>
    <xf numFmtId="14" fontId="8" fillId="0" borderId="7" xfId="0" applyNumberFormat="1" applyFont="1" applyBorder="1"/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12" fillId="3" borderId="1" xfId="0" applyFont="1" applyFill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14" fontId="15" fillId="0" borderId="3" xfId="0" applyNumberFormat="1" applyFont="1" applyBorder="1"/>
    <xf numFmtId="0" fontId="16" fillId="0" borderId="0" xfId="0" applyFont="1"/>
    <xf numFmtId="0" fontId="17" fillId="0" borderId="0" xfId="0" applyFont="1"/>
    <xf numFmtId="0" fontId="17" fillId="0" borderId="3" xfId="0" applyFont="1" applyBorder="1"/>
    <xf numFmtId="0" fontId="16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19" fillId="0" borderId="3" xfId="0" applyFont="1" applyBorder="1"/>
    <xf numFmtId="0" fontId="18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7" xfId="0" applyBorder="1" applyAlignment="1">
      <alignment horizontal="right"/>
    </xf>
    <xf numFmtId="0" fontId="4" fillId="0" borderId="7" xfId="0" applyFont="1" applyBorder="1"/>
    <xf numFmtId="14" fontId="8" fillId="0" borderId="4" xfId="0" applyNumberFormat="1" applyFont="1" applyBorder="1"/>
    <xf numFmtId="2" fontId="1" fillId="3" borderId="5" xfId="0" applyNumberFormat="1" applyFont="1" applyFill="1" applyBorder="1" applyAlignment="1">
      <alignment horizontal="center"/>
    </xf>
    <xf numFmtId="0" fontId="0" fillId="0" borderId="8" xfId="0" applyBorder="1"/>
    <xf numFmtId="0" fontId="1" fillId="3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0" fillId="0" borderId="0" xfId="0" applyFont="1"/>
    <xf numFmtId="0" fontId="20" fillId="0" borderId="3" xfId="0" applyFont="1" applyBorder="1"/>
    <xf numFmtId="14" fontId="21" fillId="0" borderId="0" xfId="0" applyNumberFormat="1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"/>
  <sheetViews>
    <sheetView topLeftCell="A111" zoomScale="75" zoomScaleNormal="75" workbookViewId="0">
      <selection activeCell="B120" sqref="B120"/>
    </sheetView>
  </sheetViews>
  <sheetFormatPr defaultRowHeight="15" x14ac:dyDescent="0.25"/>
  <cols>
    <col min="1" max="1" width="11.85546875" customWidth="1"/>
    <col min="2" max="2" width="11" customWidth="1"/>
    <col min="3" max="3" width="16.5703125" style="30" customWidth="1"/>
    <col min="4" max="4" width="11.140625" style="30" customWidth="1"/>
    <col min="6" max="8" width="8.85546875" style="30"/>
    <col min="9" max="9" width="8.85546875" style="31"/>
    <col min="10" max="14" width="8.85546875" style="30"/>
  </cols>
  <sheetData>
    <row r="1" spans="1:17" ht="15.75" thickBot="1" x14ac:dyDescent="0.3">
      <c r="A1" s="1" t="s">
        <v>0</v>
      </c>
      <c r="B1" s="5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16" t="s">
        <v>16</v>
      </c>
      <c r="M1" s="16" t="s">
        <v>119</v>
      </c>
      <c r="N1" s="29" t="s">
        <v>11</v>
      </c>
      <c r="Q1" s="39" t="s">
        <v>117</v>
      </c>
    </row>
    <row r="2" spans="1:17" s="7" customFormat="1" x14ac:dyDescent="0.25">
      <c r="A2" s="18">
        <v>43805</v>
      </c>
      <c r="B2" s="55" t="s">
        <v>21</v>
      </c>
      <c r="C2" s="19" t="s">
        <v>22</v>
      </c>
      <c r="D2" s="9" t="s">
        <v>14</v>
      </c>
      <c r="E2" s="9">
        <v>97</v>
      </c>
      <c r="F2" s="10">
        <v>35</v>
      </c>
      <c r="G2" s="11">
        <v>106</v>
      </c>
      <c r="H2" s="12">
        <v>38.32</v>
      </c>
      <c r="I2" s="13">
        <f>IF(H2=0,0,G2/H2)</f>
        <v>2.7661795407098122</v>
      </c>
      <c r="J2" s="14">
        <v>1</v>
      </c>
      <c r="K2" s="9" t="s">
        <v>15</v>
      </c>
      <c r="L2" s="9" t="s">
        <v>18</v>
      </c>
      <c r="M2" s="9"/>
      <c r="N2" s="25"/>
      <c r="O2" s="41">
        <f t="shared" ref="O2:O39" si="0">IF(AND(E2&gt;84,E2&lt;101),1,0)</f>
        <v>1</v>
      </c>
      <c r="Q2">
        <f>IF(L2&lt;&gt;" ",1,0)</f>
        <v>0</v>
      </c>
    </row>
    <row r="3" spans="1:17" s="7" customFormat="1" x14ac:dyDescent="0.25">
      <c r="A3" s="18">
        <v>43806</v>
      </c>
      <c r="B3" s="55" t="s">
        <v>21</v>
      </c>
      <c r="C3" s="19" t="s">
        <v>22</v>
      </c>
      <c r="D3" s="9" t="s">
        <v>14</v>
      </c>
      <c r="E3" s="9">
        <v>85</v>
      </c>
      <c r="F3" s="10">
        <v>33</v>
      </c>
      <c r="G3" s="11">
        <v>100</v>
      </c>
      <c r="H3" s="12">
        <v>48.95</v>
      </c>
      <c r="I3" s="13">
        <f>IF(H3=0,0,G3/H3)</f>
        <v>2.0429009193054135</v>
      </c>
      <c r="J3" s="14">
        <v>2</v>
      </c>
      <c r="K3" s="9" t="s">
        <v>23</v>
      </c>
      <c r="L3" s="9" t="s">
        <v>18</v>
      </c>
      <c r="M3" s="9"/>
      <c r="N3" s="25"/>
      <c r="O3" s="41">
        <f t="shared" si="0"/>
        <v>1</v>
      </c>
      <c r="Q3">
        <f>IF(L3&lt;&gt;" ",1,0)</f>
        <v>0</v>
      </c>
    </row>
    <row r="4" spans="1:17" s="7" customFormat="1" x14ac:dyDescent="0.25">
      <c r="A4" s="18">
        <v>43868</v>
      </c>
      <c r="B4" s="56" t="s">
        <v>24</v>
      </c>
      <c r="C4" s="19" t="s">
        <v>25</v>
      </c>
      <c r="D4" s="9" t="s">
        <v>12</v>
      </c>
      <c r="E4" s="9">
        <v>90</v>
      </c>
      <c r="F4" s="10">
        <v>62</v>
      </c>
      <c r="G4" s="11">
        <v>126</v>
      </c>
      <c r="H4" s="12">
        <v>67.11</v>
      </c>
      <c r="I4" s="13">
        <f>IF(H4=0,0,G4/H4)</f>
        <v>1.8775145283862316</v>
      </c>
      <c r="J4" s="14">
        <v>4</v>
      </c>
      <c r="K4" s="9" t="s">
        <v>13</v>
      </c>
      <c r="L4" s="9" t="s">
        <v>18</v>
      </c>
      <c r="M4" s="9"/>
      <c r="N4" s="25"/>
      <c r="O4" s="41">
        <f t="shared" si="0"/>
        <v>1</v>
      </c>
      <c r="P4"/>
      <c r="Q4">
        <f t="shared" ref="Q4:Q43" si="1">IF(L4&lt;&gt;" ",1,0)</f>
        <v>0</v>
      </c>
    </row>
    <row r="5" spans="1:17" s="7" customFormat="1" x14ac:dyDescent="0.25">
      <c r="A5" s="18">
        <v>43896</v>
      </c>
      <c r="B5" s="55" t="s">
        <v>21</v>
      </c>
      <c r="C5" s="19" t="s">
        <v>29</v>
      </c>
      <c r="D5" s="9" t="s">
        <v>14</v>
      </c>
      <c r="E5" s="9">
        <v>87</v>
      </c>
      <c r="F5" s="10">
        <v>34</v>
      </c>
      <c r="G5" s="11">
        <v>103</v>
      </c>
      <c r="H5" s="12">
        <v>42.54</v>
      </c>
      <c r="I5" s="13">
        <f>IF(H5=0,0,G5/H5)</f>
        <v>2.4212505876821817</v>
      </c>
      <c r="J5" s="14">
        <v>1</v>
      </c>
      <c r="K5" s="9" t="s">
        <v>28</v>
      </c>
      <c r="L5" s="9" t="s">
        <v>18</v>
      </c>
      <c r="M5" s="9"/>
      <c r="N5" s="26" t="s">
        <v>33</v>
      </c>
      <c r="O5" s="41">
        <f t="shared" si="0"/>
        <v>1</v>
      </c>
      <c r="P5"/>
      <c r="Q5">
        <f t="shared" si="1"/>
        <v>0</v>
      </c>
    </row>
    <row r="6" spans="1:17" x14ac:dyDescent="0.25">
      <c r="A6" s="18">
        <v>44323</v>
      </c>
      <c r="B6" s="56" t="s">
        <v>24</v>
      </c>
      <c r="C6" s="19" t="s">
        <v>35</v>
      </c>
      <c r="D6" s="9" t="s">
        <v>12</v>
      </c>
      <c r="E6" s="19">
        <v>88</v>
      </c>
      <c r="F6" s="19">
        <v>51</v>
      </c>
      <c r="G6" s="19">
        <v>127</v>
      </c>
      <c r="H6" s="19">
        <v>63.49</v>
      </c>
      <c r="I6" s="27">
        <f>IF(H6=0,0,G6/H6)</f>
        <v>2.0003150102378329</v>
      </c>
      <c r="J6" s="19">
        <v>2</v>
      </c>
      <c r="K6" s="9" t="s">
        <v>36</v>
      </c>
      <c r="L6" s="9" t="s">
        <v>18</v>
      </c>
      <c r="M6" s="9"/>
      <c r="N6" s="19"/>
      <c r="O6" s="41">
        <f t="shared" si="0"/>
        <v>1</v>
      </c>
      <c r="Q6">
        <f t="shared" si="1"/>
        <v>0</v>
      </c>
    </row>
    <row r="7" spans="1:17" x14ac:dyDescent="0.25">
      <c r="A7" s="18">
        <v>44325</v>
      </c>
      <c r="B7" s="56" t="s">
        <v>24</v>
      </c>
      <c r="C7" s="19" t="s">
        <v>35</v>
      </c>
      <c r="D7" s="9" t="s">
        <v>12</v>
      </c>
      <c r="E7" s="19">
        <v>95</v>
      </c>
      <c r="F7" s="19">
        <v>64</v>
      </c>
      <c r="G7" s="19">
        <v>132</v>
      </c>
      <c r="H7" s="19">
        <v>58.74</v>
      </c>
      <c r="I7" s="27">
        <f t="shared" ref="I7:I15" si="2">IF(H7=0,0,G7/H7)</f>
        <v>2.2471910112359548</v>
      </c>
      <c r="J7" s="19">
        <v>1</v>
      </c>
      <c r="K7" s="9" t="s">
        <v>38</v>
      </c>
      <c r="L7" s="9" t="s">
        <v>18</v>
      </c>
      <c r="M7" s="9"/>
      <c r="N7" s="28" t="s">
        <v>39</v>
      </c>
      <c r="O7" s="41">
        <f t="shared" si="0"/>
        <v>1</v>
      </c>
      <c r="Q7">
        <f t="shared" si="1"/>
        <v>0</v>
      </c>
    </row>
    <row r="8" spans="1:17" x14ac:dyDescent="0.25">
      <c r="A8" s="18">
        <v>44325</v>
      </c>
      <c r="B8" s="56" t="s">
        <v>24</v>
      </c>
      <c r="C8" s="19" t="s">
        <v>35</v>
      </c>
      <c r="D8" s="9" t="s">
        <v>41</v>
      </c>
      <c r="E8" s="19">
        <v>100</v>
      </c>
      <c r="F8" s="19">
        <v>37</v>
      </c>
      <c r="G8" s="19">
        <v>129</v>
      </c>
      <c r="H8" s="19">
        <v>34.92</v>
      </c>
      <c r="I8" s="27">
        <f t="shared" si="2"/>
        <v>3.6941580756013743</v>
      </c>
      <c r="J8" s="19">
        <v>1</v>
      </c>
      <c r="K8" s="19" t="s">
        <v>40</v>
      </c>
      <c r="L8" s="9" t="s">
        <v>18</v>
      </c>
      <c r="M8" s="19"/>
      <c r="N8" s="9"/>
      <c r="O8" s="41">
        <f t="shared" si="0"/>
        <v>1</v>
      </c>
      <c r="Q8">
        <f t="shared" si="1"/>
        <v>0</v>
      </c>
    </row>
    <row r="9" spans="1:17" x14ac:dyDescent="0.25">
      <c r="A9" s="18">
        <v>44339</v>
      </c>
      <c r="B9" s="56" t="s">
        <v>37</v>
      </c>
      <c r="C9" s="25" t="s">
        <v>42</v>
      </c>
      <c r="D9" s="9" t="s">
        <v>44</v>
      </c>
      <c r="E9" s="19">
        <v>87</v>
      </c>
      <c r="F9" s="19">
        <v>65</v>
      </c>
      <c r="G9" s="19">
        <v>160</v>
      </c>
      <c r="H9" s="19">
        <v>69.75</v>
      </c>
      <c r="I9" s="27">
        <f t="shared" si="2"/>
        <v>2.2939068100358422</v>
      </c>
      <c r="J9" s="19">
        <v>2</v>
      </c>
      <c r="K9" s="19" t="s">
        <v>45</v>
      </c>
      <c r="L9" s="9" t="s">
        <v>18</v>
      </c>
      <c r="M9" s="19"/>
      <c r="N9" s="19"/>
      <c r="O9" s="41">
        <f t="shared" si="0"/>
        <v>1</v>
      </c>
      <c r="Q9">
        <f t="shared" si="1"/>
        <v>0</v>
      </c>
    </row>
    <row r="10" spans="1:17" x14ac:dyDescent="0.25">
      <c r="A10" s="18">
        <v>44477</v>
      </c>
      <c r="B10" s="56" t="s">
        <v>46</v>
      </c>
      <c r="C10" s="33" t="s">
        <v>50</v>
      </c>
      <c r="D10" s="9" t="s">
        <v>41</v>
      </c>
      <c r="E10" s="19">
        <v>100</v>
      </c>
      <c r="F10" s="19">
        <v>38</v>
      </c>
      <c r="G10" s="19">
        <v>132</v>
      </c>
      <c r="H10" s="19">
        <v>37.03</v>
      </c>
      <c r="I10" s="27">
        <f>IF(H10=0,0,G10/H10)</f>
        <v>3.5646772886848499</v>
      </c>
      <c r="J10" s="19">
        <v>2</v>
      </c>
      <c r="K10" s="9" t="s">
        <v>51</v>
      </c>
      <c r="L10" s="9" t="s">
        <v>18</v>
      </c>
      <c r="M10" s="9"/>
      <c r="N10" s="19"/>
      <c r="O10" s="41">
        <f t="shared" si="0"/>
        <v>1</v>
      </c>
      <c r="Q10">
        <f t="shared" si="1"/>
        <v>0</v>
      </c>
    </row>
    <row r="11" spans="1:17" x14ac:dyDescent="0.25">
      <c r="A11" s="18">
        <v>44478</v>
      </c>
      <c r="B11" s="56" t="s">
        <v>46</v>
      </c>
      <c r="C11" s="19" t="s">
        <v>48</v>
      </c>
      <c r="D11" s="9" t="s">
        <v>41</v>
      </c>
      <c r="E11" s="19">
        <v>91</v>
      </c>
      <c r="F11" s="19">
        <v>43</v>
      </c>
      <c r="G11" s="19">
        <v>150</v>
      </c>
      <c r="H11" s="19">
        <v>45.47</v>
      </c>
      <c r="I11" s="27">
        <f t="shared" si="2"/>
        <v>3.2988783813503408</v>
      </c>
      <c r="J11" s="19">
        <v>1</v>
      </c>
      <c r="K11" s="9" t="s">
        <v>52</v>
      </c>
      <c r="L11" s="9" t="s">
        <v>18</v>
      </c>
      <c r="M11" s="9"/>
      <c r="N11" s="26" t="s">
        <v>53</v>
      </c>
      <c r="O11" s="41">
        <f t="shared" si="0"/>
        <v>1</v>
      </c>
      <c r="Q11">
        <f t="shared" si="1"/>
        <v>0</v>
      </c>
    </row>
    <row r="12" spans="1:17" x14ac:dyDescent="0.25">
      <c r="A12" s="22" t="s">
        <v>61</v>
      </c>
      <c r="B12" s="56" t="s">
        <v>24</v>
      </c>
      <c r="C12" s="19" t="s">
        <v>63</v>
      </c>
      <c r="D12" s="19" t="s">
        <v>65</v>
      </c>
      <c r="E12" s="19">
        <v>88</v>
      </c>
      <c r="F12" s="19">
        <v>41</v>
      </c>
      <c r="G12" s="19">
        <v>155</v>
      </c>
      <c r="H12" s="19">
        <v>45.45</v>
      </c>
      <c r="I12" s="27">
        <f>IF(H12=0,0,G12/H12)</f>
        <v>3.4103410341034102</v>
      </c>
      <c r="J12" s="19">
        <v>4</v>
      </c>
      <c r="K12" s="19" t="s">
        <v>64</v>
      </c>
      <c r="L12" s="9" t="s">
        <v>18</v>
      </c>
      <c r="M12" s="19"/>
      <c r="N12" s="19"/>
      <c r="O12" s="20">
        <f t="shared" si="0"/>
        <v>1</v>
      </c>
      <c r="Q12">
        <f t="shared" si="1"/>
        <v>0</v>
      </c>
    </row>
    <row r="13" spans="1:17" x14ac:dyDescent="0.25">
      <c r="A13" s="18">
        <v>44534</v>
      </c>
      <c r="B13" s="56" t="s">
        <v>24</v>
      </c>
      <c r="C13" s="25" t="s">
        <v>54</v>
      </c>
      <c r="D13" s="9" t="s">
        <v>44</v>
      </c>
      <c r="E13" s="19">
        <v>95</v>
      </c>
      <c r="F13" s="19">
        <v>67</v>
      </c>
      <c r="G13" s="19">
        <v>165</v>
      </c>
      <c r="H13" s="19">
        <v>60.2</v>
      </c>
      <c r="I13" s="27">
        <f t="shared" si="2"/>
        <v>2.7408637873754151</v>
      </c>
      <c r="J13" s="19">
        <v>4</v>
      </c>
      <c r="K13" s="19" t="s">
        <v>55</v>
      </c>
      <c r="L13" s="9" t="s">
        <v>18</v>
      </c>
      <c r="M13" s="19"/>
      <c r="N13" s="19"/>
      <c r="O13" s="20">
        <f t="shared" si="0"/>
        <v>1</v>
      </c>
      <c r="Q13">
        <f t="shared" si="1"/>
        <v>0</v>
      </c>
    </row>
    <row r="14" spans="1:17" x14ac:dyDescent="0.25">
      <c r="A14" s="18">
        <v>44540</v>
      </c>
      <c r="B14" s="19" t="s">
        <v>21</v>
      </c>
      <c r="C14" s="33" t="s">
        <v>50</v>
      </c>
      <c r="D14" s="9" t="s">
        <v>44</v>
      </c>
      <c r="E14" s="19">
        <v>95</v>
      </c>
      <c r="F14" s="19">
        <v>69</v>
      </c>
      <c r="G14" s="19">
        <v>170</v>
      </c>
      <c r="H14" s="19">
        <v>65.36</v>
      </c>
      <c r="I14" s="27">
        <f t="shared" si="2"/>
        <v>2.6009791921664629</v>
      </c>
      <c r="J14" s="19">
        <v>1</v>
      </c>
      <c r="K14" s="19" t="s">
        <v>71</v>
      </c>
      <c r="L14" s="9" t="s">
        <v>18</v>
      </c>
      <c r="M14" s="19"/>
      <c r="N14" s="24" t="s">
        <v>72</v>
      </c>
      <c r="O14" s="20">
        <f t="shared" si="0"/>
        <v>1</v>
      </c>
      <c r="Q14">
        <f t="shared" si="1"/>
        <v>0</v>
      </c>
    </row>
    <row r="15" spans="1:17" x14ac:dyDescent="0.25">
      <c r="A15" s="18">
        <v>44667</v>
      </c>
      <c r="B15" s="19" t="s">
        <v>76</v>
      </c>
      <c r="C15" s="19" t="s">
        <v>48</v>
      </c>
      <c r="D15" s="19" t="s">
        <v>65</v>
      </c>
      <c r="E15" s="19">
        <v>100</v>
      </c>
      <c r="F15" s="19">
        <v>44</v>
      </c>
      <c r="G15" s="19">
        <v>164</v>
      </c>
      <c r="H15" s="19">
        <v>40.06</v>
      </c>
      <c r="I15" s="27">
        <f t="shared" si="2"/>
        <v>4.0938592111832248</v>
      </c>
      <c r="J15" s="19">
        <v>2</v>
      </c>
      <c r="K15" s="19" t="s">
        <v>80</v>
      </c>
      <c r="L15" s="9" t="s">
        <v>18</v>
      </c>
      <c r="M15" s="19"/>
      <c r="N15" s="19"/>
      <c r="O15" s="20">
        <f t="shared" si="0"/>
        <v>1</v>
      </c>
      <c r="Q15">
        <f t="shared" si="1"/>
        <v>0</v>
      </c>
    </row>
    <row r="16" spans="1:17" x14ac:dyDescent="0.25">
      <c r="A16" s="38">
        <v>44688</v>
      </c>
      <c r="B16" s="56" t="s">
        <v>24</v>
      </c>
      <c r="C16" s="37" t="s">
        <v>82</v>
      </c>
      <c r="D16" s="9" t="s">
        <v>81</v>
      </c>
      <c r="E16" s="19">
        <v>100</v>
      </c>
      <c r="F16" s="19">
        <v>61</v>
      </c>
      <c r="G16" s="19">
        <v>175</v>
      </c>
      <c r="H16" s="19">
        <v>59.61</v>
      </c>
      <c r="I16" s="27">
        <f t="shared" ref="I16:I21" si="3">IF(H16=0,0,G16/H16)</f>
        <v>2.9357490353967455</v>
      </c>
      <c r="J16" s="19">
        <v>1</v>
      </c>
      <c r="K16" s="19" t="s">
        <v>83</v>
      </c>
      <c r="L16" s="9" t="s">
        <v>18</v>
      </c>
      <c r="M16" s="19"/>
      <c r="N16" s="19"/>
      <c r="O16" s="20">
        <f t="shared" si="0"/>
        <v>1</v>
      </c>
      <c r="Q16">
        <f t="shared" si="1"/>
        <v>0</v>
      </c>
    </row>
    <row r="17" spans="1:17" x14ac:dyDescent="0.25">
      <c r="A17" s="38">
        <v>44688</v>
      </c>
      <c r="B17" s="56" t="s">
        <v>24</v>
      </c>
      <c r="C17" s="37" t="s">
        <v>82</v>
      </c>
      <c r="D17" s="19" t="s">
        <v>65</v>
      </c>
      <c r="E17" s="19">
        <v>94</v>
      </c>
      <c r="F17" s="19">
        <v>41</v>
      </c>
      <c r="G17" s="19">
        <v>152</v>
      </c>
      <c r="H17" s="19">
        <v>43.13</v>
      </c>
      <c r="I17" s="27">
        <f t="shared" si="3"/>
        <v>3.5242290748898677</v>
      </c>
      <c r="J17" s="19">
        <v>1</v>
      </c>
      <c r="K17" s="19" t="s">
        <v>84</v>
      </c>
      <c r="L17" s="9" t="s">
        <v>18</v>
      </c>
      <c r="M17" s="19"/>
      <c r="N17" s="24" t="s">
        <v>85</v>
      </c>
      <c r="O17" s="20">
        <f t="shared" si="0"/>
        <v>1</v>
      </c>
      <c r="Q17">
        <f t="shared" si="1"/>
        <v>0</v>
      </c>
    </row>
    <row r="18" spans="1:17" x14ac:dyDescent="0.25">
      <c r="A18" s="38">
        <v>44701</v>
      </c>
      <c r="B18" s="56" t="s">
        <v>37</v>
      </c>
      <c r="C18" s="19" t="s">
        <v>87</v>
      </c>
      <c r="D18" s="9" t="s">
        <v>81</v>
      </c>
      <c r="E18" s="19">
        <v>97</v>
      </c>
      <c r="F18" s="19">
        <v>66</v>
      </c>
      <c r="G18" s="19">
        <v>190</v>
      </c>
      <c r="H18" s="19">
        <v>67.27</v>
      </c>
      <c r="I18" s="27">
        <f t="shared" si="3"/>
        <v>2.8244388286011595</v>
      </c>
      <c r="J18" s="19">
        <v>1</v>
      </c>
      <c r="K18" s="19" t="s">
        <v>88</v>
      </c>
      <c r="L18" s="9" t="s">
        <v>18</v>
      </c>
      <c r="M18" s="19"/>
      <c r="N18" s="19"/>
      <c r="O18" s="20">
        <f t="shared" si="0"/>
        <v>1</v>
      </c>
      <c r="Q18">
        <f t="shared" si="1"/>
        <v>0</v>
      </c>
    </row>
    <row r="19" spans="1:17" x14ac:dyDescent="0.25">
      <c r="A19" s="38">
        <v>44708</v>
      </c>
      <c r="B19" s="56" t="s">
        <v>97</v>
      </c>
      <c r="C19" s="37" t="s">
        <v>98</v>
      </c>
      <c r="D19" s="19" t="s">
        <v>101</v>
      </c>
      <c r="E19" s="19">
        <v>100</v>
      </c>
      <c r="F19" s="19">
        <v>45</v>
      </c>
      <c r="G19" s="19">
        <v>170</v>
      </c>
      <c r="H19" s="19">
        <v>43.75</v>
      </c>
      <c r="I19" s="27">
        <f t="shared" si="3"/>
        <v>3.8857142857142857</v>
      </c>
      <c r="J19" s="19" t="s">
        <v>18</v>
      </c>
      <c r="K19" s="19" t="s">
        <v>102</v>
      </c>
      <c r="L19" s="9" t="s">
        <v>18</v>
      </c>
      <c r="M19" s="21">
        <f t="shared" ref="M19:M42" si="4">IF(E19=100,INT(F19-H19))</f>
        <v>1</v>
      </c>
      <c r="N19" s="19"/>
      <c r="O19" s="20">
        <f t="shared" si="0"/>
        <v>1</v>
      </c>
      <c r="Q19">
        <f t="shared" si="1"/>
        <v>0</v>
      </c>
    </row>
    <row r="20" spans="1:17" x14ac:dyDescent="0.25">
      <c r="A20" s="38">
        <v>44710</v>
      </c>
      <c r="B20" s="56" t="s">
        <v>97</v>
      </c>
      <c r="C20" s="19" t="s">
        <v>87</v>
      </c>
      <c r="D20" s="9" t="s">
        <v>81</v>
      </c>
      <c r="E20" s="19">
        <v>100</v>
      </c>
      <c r="F20" s="19">
        <v>63</v>
      </c>
      <c r="G20" s="19">
        <v>179</v>
      </c>
      <c r="H20" s="19">
        <v>59.3</v>
      </c>
      <c r="I20" s="27">
        <f t="shared" si="3"/>
        <v>3.0185497470489042</v>
      </c>
      <c r="J20" s="19" t="s">
        <v>18</v>
      </c>
      <c r="K20" s="19" t="s">
        <v>104</v>
      </c>
      <c r="L20" s="9" t="s">
        <v>18</v>
      </c>
      <c r="M20" s="21" t="s">
        <v>18</v>
      </c>
      <c r="N20" s="24" t="s">
        <v>105</v>
      </c>
      <c r="O20" s="20">
        <f t="shared" si="0"/>
        <v>1</v>
      </c>
      <c r="Q20">
        <f t="shared" si="1"/>
        <v>0</v>
      </c>
    </row>
    <row r="21" spans="1:17" x14ac:dyDescent="0.25">
      <c r="A21" s="38">
        <v>44758</v>
      </c>
      <c r="B21" s="56" t="s">
        <v>46</v>
      </c>
      <c r="C21" s="37" t="s">
        <v>110</v>
      </c>
      <c r="D21" s="9" t="s">
        <v>135</v>
      </c>
      <c r="E21" s="19">
        <v>100</v>
      </c>
      <c r="F21" s="19">
        <v>66</v>
      </c>
      <c r="G21" s="19">
        <v>189</v>
      </c>
      <c r="H21" s="19">
        <v>66.45</v>
      </c>
      <c r="I21" s="27">
        <f t="shared" si="3"/>
        <v>2.8442437923250563</v>
      </c>
      <c r="J21" s="19" t="s">
        <v>18</v>
      </c>
      <c r="K21" s="19" t="s">
        <v>112</v>
      </c>
      <c r="L21" s="9" t="s">
        <v>18</v>
      </c>
      <c r="M21" s="21">
        <v>0</v>
      </c>
      <c r="N21" s="19"/>
      <c r="O21" s="20">
        <f t="shared" si="0"/>
        <v>1</v>
      </c>
      <c r="Q21">
        <f t="shared" si="1"/>
        <v>0</v>
      </c>
    </row>
    <row r="22" spans="1:17" x14ac:dyDescent="0.25">
      <c r="A22" s="38">
        <v>44772</v>
      </c>
      <c r="B22" s="56" t="s">
        <v>113</v>
      </c>
      <c r="C22" s="37" t="s">
        <v>114</v>
      </c>
      <c r="D22" s="9" t="s">
        <v>136</v>
      </c>
      <c r="E22" s="19">
        <v>100</v>
      </c>
      <c r="F22" s="19">
        <v>66</v>
      </c>
      <c r="G22" s="19">
        <v>188</v>
      </c>
      <c r="H22" s="19">
        <v>52.68</v>
      </c>
      <c r="I22" s="27">
        <f t="shared" ref="I22:I42" si="5">IF(H22=0,0,G22/H22)</f>
        <v>3.5687167805618829</v>
      </c>
      <c r="J22" s="19" t="s">
        <v>18</v>
      </c>
      <c r="K22" s="19" t="s">
        <v>115</v>
      </c>
      <c r="L22" s="19" t="s">
        <v>120</v>
      </c>
      <c r="M22" s="21">
        <f t="shared" si="4"/>
        <v>13</v>
      </c>
      <c r="N22" s="19"/>
      <c r="O22" s="20">
        <f t="shared" si="0"/>
        <v>1</v>
      </c>
      <c r="Q22">
        <f t="shared" si="1"/>
        <v>1</v>
      </c>
    </row>
    <row r="23" spans="1:17" x14ac:dyDescent="0.25">
      <c r="A23" s="38">
        <v>44772</v>
      </c>
      <c r="B23" s="56" t="s">
        <v>113</v>
      </c>
      <c r="C23" s="37" t="s">
        <v>114</v>
      </c>
      <c r="D23" s="19" t="s">
        <v>101</v>
      </c>
      <c r="E23" s="19">
        <v>100</v>
      </c>
      <c r="F23" s="19">
        <v>43</v>
      </c>
      <c r="G23" s="19">
        <v>161</v>
      </c>
      <c r="H23" s="19">
        <v>38.53</v>
      </c>
      <c r="I23" s="27">
        <f>IF(H23=0,0,G23/H23)</f>
        <v>4.1785621593563453</v>
      </c>
      <c r="J23" s="19" t="s">
        <v>18</v>
      </c>
      <c r="K23" s="19" t="s">
        <v>116</v>
      </c>
      <c r="L23" s="19" t="s">
        <v>120</v>
      </c>
      <c r="M23" s="21">
        <f t="shared" si="4"/>
        <v>4</v>
      </c>
      <c r="N23" s="19"/>
      <c r="O23" s="20">
        <f t="shared" si="0"/>
        <v>1</v>
      </c>
      <c r="Q23">
        <f t="shared" si="1"/>
        <v>1</v>
      </c>
    </row>
    <row r="24" spans="1:17" x14ac:dyDescent="0.25">
      <c r="A24" s="38">
        <v>44808</v>
      </c>
      <c r="B24" s="56" t="s">
        <v>125</v>
      </c>
      <c r="C24" s="37" t="s">
        <v>106</v>
      </c>
      <c r="D24" s="19" t="s">
        <v>101</v>
      </c>
      <c r="E24" s="19">
        <v>100</v>
      </c>
      <c r="F24" s="19">
        <v>45</v>
      </c>
      <c r="G24" s="19">
        <v>168</v>
      </c>
      <c r="H24" s="19">
        <v>39.450000000000003</v>
      </c>
      <c r="I24" s="27">
        <f t="shared" si="5"/>
        <v>4.2585551330798479</v>
      </c>
      <c r="J24" s="19" t="s">
        <v>18</v>
      </c>
      <c r="K24" s="19" t="s">
        <v>126</v>
      </c>
      <c r="L24" s="19" t="s">
        <v>18</v>
      </c>
      <c r="M24" s="21">
        <f t="shared" si="4"/>
        <v>5</v>
      </c>
      <c r="N24" s="19"/>
      <c r="O24" s="20">
        <f t="shared" si="0"/>
        <v>1</v>
      </c>
      <c r="Q24">
        <f t="shared" si="1"/>
        <v>0</v>
      </c>
    </row>
    <row r="25" spans="1:17" x14ac:dyDescent="0.25">
      <c r="A25" s="38">
        <v>44841</v>
      </c>
      <c r="B25" s="56" t="s">
        <v>46</v>
      </c>
      <c r="C25" s="19" t="s">
        <v>128</v>
      </c>
      <c r="D25" s="19" t="s">
        <v>101</v>
      </c>
      <c r="E25" s="19">
        <v>100</v>
      </c>
      <c r="F25" s="19">
        <v>45</v>
      </c>
      <c r="G25" s="19">
        <v>169</v>
      </c>
      <c r="H25" s="19">
        <v>44.22</v>
      </c>
      <c r="I25" s="27">
        <f t="shared" si="5"/>
        <v>3.821800090456807</v>
      </c>
      <c r="J25" s="19" t="s">
        <v>18</v>
      </c>
      <c r="K25" s="19" t="s">
        <v>131</v>
      </c>
      <c r="L25" s="19" t="s">
        <v>18</v>
      </c>
      <c r="M25" s="21">
        <f t="shared" si="4"/>
        <v>0</v>
      </c>
      <c r="N25" s="19"/>
      <c r="O25" s="20">
        <f t="shared" si="0"/>
        <v>1</v>
      </c>
      <c r="Q25">
        <f t="shared" si="1"/>
        <v>0</v>
      </c>
    </row>
    <row r="26" spans="1:17" x14ac:dyDescent="0.25">
      <c r="A26" s="42">
        <v>44898</v>
      </c>
      <c r="B26" s="19" t="s">
        <v>24</v>
      </c>
      <c r="C26" s="19" t="s">
        <v>134</v>
      </c>
      <c r="D26" s="19" t="s">
        <v>136</v>
      </c>
      <c r="E26" s="19">
        <v>100</v>
      </c>
      <c r="F26" s="19">
        <v>65</v>
      </c>
      <c r="G26" s="19">
        <v>186</v>
      </c>
      <c r="H26" s="19">
        <v>64.97</v>
      </c>
      <c r="I26" s="27">
        <f t="shared" si="5"/>
        <v>2.8628597814375865</v>
      </c>
      <c r="J26" s="19">
        <v>2</v>
      </c>
      <c r="K26" s="19" t="s">
        <v>133</v>
      </c>
      <c r="L26" s="19" t="s">
        <v>18</v>
      </c>
      <c r="M26" s="21">
        <f t="shared" si="4"/>
        <v>0</v>
      </c>
      <c r="N26" s="19"/>
      <c r="O26" s="41">
        <f t="shared" si="0"/>
        <v>1</v>
      </c>
      <c r="Q26">
        <f t="shared" si="1"/>
        <v>0</v>
      </c>
    </row>
    <row r="27" spans="1:17" x14ac:dyDescent="0.25">
      <c r="A27" s="18">
        <v>44905</v>
      </c>
      <c r="B27" s="19" t="s">
        <v>21</v>
      </c>
      <c r="C27" s="19" t="s">
        <v>106</v>
      </c>
      <c r="D27" s="19" t="s">
        <v>101</v>
      </c>
      <c r="E27" s="19">
        <v>100</v>
      </c>
      <c r="F27" s="19">
        <v>47</v>
      </c>
      <c r="G27" s="19">
        <v>178</v>
      </c>
      <c r="H27" s="19">
        <v>43.67</v>
      </c>
      <c r="I27" s="27">
        <f t="shared" si="5"/>
        <v>4.0760247309365694</v>
      </c>
      <c r="J27" s="19"/>
      <c r="K27" s="19" t="s">
        <v>137</v>
      </c>
      <c r="L27" s="19" t="s">
        <v>18</v>
      </c>
      <c r="M27" s="21">
        <f t="shared" si="4"/>
        <v>3</v>
      </c>
      <c r="N27" s="19"/>
      <c r="O27" s="41">
        <f t="shared" si="0"/>
        <v>1</v>
      </c>
      <c r="Q27">
        <f t="shared" si="1"/>
        <v>0</v>
      </c>
    </row>
    <row r="28" spans="1:17" x14ac:dyDescent="0.25">
      <c r="A28" s="38">
        <v>44953</v>
      </c>
      <c r="B28" s="56" t="s">
        <v>46</v>
      </c>
      <c r="C28" s="19" t="s">
        <v>140</v>
      </c>
      <c r="D28" s="19" t="s">
        <v>101</v>
      </c>
      <c r="E28" s="19">
        <v>100</v>
      </c>
      <c r="F28" s="19">
        <v>42</v>
      </c>
      <c r="G28" s="19">
        <v>5</v>
      </c>
      <c r="H28" s="19">
        <v>38.17</v>
      </c>
      <c r="I28" s="27">
        <f t="shared" si="5"/>
        <v>0.13099292638197538</v>
      </c>
      <c r="J28" s="19"/>
      <c r="K28" s="19" t="s">
        <v>142</v>
      </c>
      <c r="L28" s="19" t="s">
        <v>18</v>
      </c>
      <c r="M28" s="21">
        <f t="shared" si="4"/>
        <v>3</v>
      </c>
      <c r="N28" s="19"/>
      <c r="O28" s="41">
        <f t="shared" si="0"/>
        <v>1</v>
      </c>
      <c r="Q28">
        <f t="shared" si="1"/>
        <v>0</v>
      </c>
    </row>
    <row r="29" spans="1:17" x14ac:dyDescent="0.25">
      <c r="A29" s="38">
        <v>44954</v>
      </c>
      <c r="B29" s="56" t="s">
        <v>46</v>
      </c>
      <c r="C29" s="19" t="s">
        <v>143</v>
      </c>
      <c r="D29" s="19" t="s">
        <v>101</v>
      </c>
      <c r="E29" s="19">
        <v>100</v>
      </c>
      <c r="F29" s="19">
        <v>40</v>
      </c>
      <c r="G29" s="19">
        <v>149</v>
      </c>
      <c r="H29" s="19">
        <v>39.57</v>
      </c>
      <c r="I29" s="27">
        <f>IF(H29=0,0,G29/H29)</f>
        <v>3.7654788981551679</v>
      </c>
      <c r="J29" s="19"/>
      <c r="K29" s="19" t="s">
        <v>144</v>
      </c>
      <c r="L29" s="19" t="s">
        <v>18</v>
      </c>
      <c r="M29" s="21">
        <f>IF(E29=100,INT(F29-H29))</f>
        <v>0</v>
      </c>
      <c r="N29" s="19"/>
      <c r="O29" s="41">
        <f>IF(AND(E29&gt;84,E29&lt;101),1,0)</f>
        <v>1</v>
      </c>
      <c r="Q29">
        <f t="shared" si="1"/>
        <v>0</v>
      </c>
    </row>
    <row r="30" spans="1:17" x14ac:dyDescent="0.25">
      <c r="A30" s="38">
        <v>44955</v>
      </c>
      <c r="B30" s="56" t="s">
        <v>46</v>
      </c>
      <c r="C30" s="19" t="s">
        <v>140</v>
      </c>
      <c r="D30" s="19" t="s">
        <v>101</v>
      </c>
      <c r="E30" s="19">
        <v>100</v>
      </c>
      <c r="F30" s="19">
        <v>41</v>
      </c>
      <c r="G30" s="19">
        <v>155</v>
      </c>
      <c r="H30" s="19">
        <v>40.19</v>
      </c>
      <c r="I30" s="27">
        <f>IF(H30=0,0,G30/H30)</f>
        <v>3.8566807663597911</v>
      </c>
      <c r="J30" s="19"/>
      <c r="K30" s="19" t="s">
        <v>145</v>
      </c>
      <c r="L30" s="19" t="s">
        <v>18</v>
      </c>
      <c r="M30" s="21">
        <f>IF(E30=100,INT(F30-H30))</f>
        <v>0</v>
      </c>
      <c r="N30" s="19"/>
      <c r="O30" s="41">
        <f>IF(AND(E30&gt;84,E30&lt;101),1,0)</f>
        <v>1</v>
      </c>
      <c r="Q30">
        <f t="shared" si="1"/>
        <v>0</v>
      </c>
    </row>
    <row r="31" spans="1:17" x14ac:dyDescent="0.25">
      <c r="A31" s="18">
        <v>44981</v>
      </c>
      <c r="B31" s="56" t="s">
        <v>37</v>
      </c>
      <c r="C31" s="19" t="s">
        <v>87</v>
      </c>
      <c r="D31" s="19" t="s">
        <v>101</v>
      </c>
      <c r="E31" s="19">
        <v>100</v>
      </c>
      <c r="F31" s="19">
        <v>41</v>
      </c>
      <c r="G31" s="19">
        <v>153</v>
      </c>
      <c r="H31" s="19">
        <v>38.979999999999997</v>
      </c>
      <c r="I31" s="27">
        <f t="shared" si="5"/>
        <v>3.9250897896357109</v>
      </c>
      <c r="J31" s="19"/>
      <c r="K31" s="19" t="s">
        <v>146</v>
      </c>
      <c r="L31" s="19" t="s">
        <v>18</v>
      </c>
      <c r="M31" s="21">
        <f t="shared" si="4"/>
        <v>2</v>
      </c>
      <c r="N31" s="19"/>
      <c r="O31" s="41">
        <f t="shared" si="0"/>
        <v>1</v>
      </c>
      <c r="Q31">
        <f t="shared" si="1"/>
        <v>0</v>
      </c>
    </row>
    <row r="32" spans="1:17" x14ac:dyDescent="0.25">
      <c r="A32" s="42">
        <v>44994</v>
      </c>
      <c r="B32" s="19" t="s">
        <v>21</v>
      </c>
      <c r="C32" s="19" t="s">
        <v>25</v>
      </c>
      <c r="D32" s="19" t="s">
        <v>136</v>
      </c>
      <c r="E32" s="19">
        <v>100</v>
      </c>
      <c r="F32" s="19">
        <v>62</v>
      </c>
      <c r="G32" s="19">
        <v>178</v>
      </c>
      <c r="H32" s="19">
        <v>51.35</v>
      </c>
      <c r="I32" s="27">
        <f>IF(H32=0,0,G32/H32)</f>
        <v>3.466407010710808</v>
      </c>
      <c r="J32" s="19">
        <v>2</v>
      </c>
      <c r="K32" s="19" t="s">
        <v>151</v>
      </c>
      <c r="L32" s="19" t="s">
        <v>18</v>
      </c>
      <c r="M32" s="21">
        <f>IF(E32=100,INT(F32-H32))</f>
        <v>10</v>
      </c>
      <c r="N32" s="19"/>
      <c r="O32" s="41">
        <f>IF(AND(E32&gt;84,E32&lt;101),1,0)</f>
        <v>1</v>
      </c>
      <c r="Q32">
        <f t="shared" si="1"/>
        <v>0</v>
      </c>
    </row>
    <row r="33" spans="1:17" x14ac:dyDescent="0.25">
      <c r="A33" s="18">
        <v>45031</v>
      </c>
      <c r="B33" s="19" t="s">
        <v>34</v>
      </c>
      <c r="C33" s="19" t="s">
        <v>170</v>
      </c>
      <c r="D33" s="19" t="s">
        <v>101</v>
      </c>
      <c r="E33" s="19">
        <v>100</v>
      </c>
      <c r="F33" s="19">
        <v>40</v>
      </c>
      <c r="G33" s="19">
        <v>151</v>
      </c>
      <c r="H33" s="19">
        <v>39.369999999999997</v>
      </c>
      <c r="I33" s="27">
        <f>IF(H33=0,0,G33/H33)</f>
        <v>3.835407670815342</v>
      </c>
      <c r="J33" s="19"/>
      <c r="K33" s="19" t="s">
        <v>159</v>
      </c>
      <c r="L33" s="19" t="s">
        <v>18</v>
      </c>
      <c r="M33" s="21">
        <f>IF(E33=100,INT(F33-H33))</f>
        <v>0</v>
      </c>
      <c r="N33" s="24" t="s">
        <v>171</v>
      </c>
      <c r="O33" s="41">
        <f>IF(AND(E33&gt;84,E33&lt;101),1,0)</f>
        <v>1</v>
      </c>
      <c r="P33" s="40"/>
      <c r="Q33">
        <f t="shared" si="1"/>
        <v>0</v>
      </c>
    </row>
    <row r="34" spans="1:17" x14ac:dyDescent="0.25">
      <c r="A34" s="38">
        <v>45051</v>
      </c>
      <c r="B34" s="56" t="s">
        <v>24</v>
      </c>
      <c r="C34" s="37" t="s">
        <v>154</v>
      </c>
      <c r="D34" s="19" t="s">
        <v>136</v>
      </c>
      <c r="E34" s="19">
        <v>100</v>
      </c>
      <c r="F34" s="19">
        <v>63</v>
      </c>
      <c r="G34" s="19">
        <v>181</v>
      </c>
      <c r="H34" s="19">
        <v>58.18</v>
      </c>
      <c r="I34" s="27">
        <f>IF(H34=0,0,G34/H34)</f>
        <v>3.1110347198349948</v>
      </c>
      <c r="J34" s="19">
        <v>3</v>
      </c>
      <c r="K34" s="19" t="s">
        <v>155</v>
      </c>
      <c r="L34" s="9" t="s">
        <v>18</v>
      </c>
      <c r="M34" s="21">
        <f t="shared" si="4"/>
        <v>4</v>
      </c>
      <c r="N34" s="19"/>
      <c r="O34" s="20">
        <f>IF(AND(E34&gt;84,E34&lt;101),1,0)</f>
        <v>1</v>
      </c>
      <c r="Q34">
        <f t="shared" si="1"/>
        <v>0</v>
      </c>
    </row>
    <row r="35" spans="1:17" x14ac:dyDescent="0.25">
      <c r="A35" s="38">
        <v>45053</v>
      </c>
      <c r="B35" s="56" t="s">
        <v>24</v>
      </c>
      <c r="C35" s="37" t="s">
        <v>154</v>
      </c>
      <c r="D35" s="19" t="s">
        <v>136</v>
      </c>
      <c r="E35" s="19">
        <v>100</v>
      </c>
      <c r="F35" s="19">
        <v>65</v>
      </c>
      <c r="G35" s="19">
        <v>185</v>
      </c>
      <c r="H35" s="19">
        <v>62.09</v>
      </c>
      <c r="I35" s="27">
        <f>IF(H35=0,0,G35/H35)</f>
        <v>2.9795458205830245</v>
      </c>
      <c r="J35" s="19" t="s">
        <v>18</v>
      </c>
      <c r="K35" s="19" t="s">
        <v>156</v>
      </c>
      <c r="L35" s="9" t="s">
        <v>18</v>
      </c>
      <c r="M35" s="21">
        <f>IF(E35=100,INT(F35-H35))</f>
        <v>2</v>
      </c>
      <c r="N35" s="19"/>
      <c r="O35" s="20">
        <f>IF(AND(E35&gt;84,E35&lt;101),1,0)</f>
        <v>1</v>
      </c>
      <c r="Q35">
        <f t="shared" si="1"/>
        <v>0</v>
      </c>
    </row>
    <row r="36" spans="1:17" x14ac:dyDescent="0.25">
      <c r="A36" s="38">
        <v>45065</v>
      </c>
      <c r="B36" s="56" t="s">
        <v>37</v>
      </c>
      <c r="C36" s="19" t="s">
        <v>128</v>
      </c>
      <c r="D36" s="19" t="s">
        <v>136</v>
      </c>
      <c r="E36" s="19">
        <v>100</v>
      </c>
      <c r="F36" s="19">
        <v>62</v>
      </c>
      <c r="G36" s="19">
        <v>176</v>
      </c>
      <c r="H36" s="19">
        <v>59.17</v>
      </c>
      <c r="I36" s="27">
        <f>IF(H36=0,0,G36/H36)</f>
        <v>2.9744803109683962</v>
      </c>
      <c r="J36" s="19"/>
      <c r="K36" s="19" t="s">
        <v>157</v>
      </c>
      <c r="L36" s="19" t="s">
        <v>18</v>
      </c>
      <c r="M36" s="21">
        <f>IF(E36=100,INT(F36-H36))</f>
        <v>2</v>
      </c>
      <c r="N36" s="19"/>
      <c r="O36" s="41">
        <f>IF(AND(E36&gt;84,E36&lt;101),1,0)</f>
        <v>1</v>
      </c>
      <c r="Q36">
        <f t="shared" si="1"/>
        <v>0</v>
      </c>
    </row>
    <row r="37" spans="1:17" x14ac:dyDescent="0.25">
      <c r="A37" s="38">
        <v>45066</v>
      </c>
      <c r="B37" s="56" t="s">
        <v>37</v>
      </c>
      <c r="C37" s="19" t="s">
        <v>128</v>
      </c>
      <c r="D37" s="19" t="s">
        <v>136</v>
      </c>
      <c r="E37" s="19">
        <v>100</v>
      </c>
      <c r="F37" s="19">
        <v>63</v>
      </c>
      <c r="G37" s="19">
        <v>179</v>
      </c>
      <c r="H37" s="19">
        <v>62.26</v>
      </c>
      <c r="I37" s="27">
        <f t="shared" si="5"/>
        <v>2.8750401541920976</v>
      </c>
      <c r="J37" s="19"/>
      <c r="K37" s="19" t="s">
        <v>158</v>
      </c>
      <c r="L37" s="19" t="s">
        <v>18</v>
      </c>
      <c r="M37" s="21">
        <f t="shared" si="4"/>
        <v>0</v>
      </c>
      <c r="N37" s="19"/>
      <c r="O37" s="41">
        <f t="shared" si="0"/>
        <v>1</v>
      </c>
      <c r="Q37">
        <f t="shared" si="1"/>
        <v>0</v>
      </c>
    </row>
    <row r="38" spans="1:17" x14ac:dyDescent="0.25">
      <c r="A38" s="18">
        <v>45072</v>
      </c>
      <c r="B38" s="19" t="s">
        <v>97</v>
      </c>
      <c r="C38" s="19" t="s">
        <v>167</v>
      </c>
      <c r="D38" s="19" t="s">
        <v>101</v>
      </c>
      <c r="E38" s="19">
        <v>100</v>
      </c>
      <c r="F38" s="19">
        <v>45</v>
      </c>
      <c r="G38" s="19">
        <v>169</v>
      </c>
      <c r="H38" s="19">
        <v>45.5</v>
      </c>
      <c r="I38" s="27">
        <f t="shared" si="5"/>
        <v>3.7142857142857144</v>
      </c>
      <c r="J38" s="19"/>
      <c r="K38" s="19" t="s">
        <v>160</v>
      </c>
      <c r="L38" s="19" t="s">
        <v>18</v>
      </c>
      <c r="M38" s="21">
        <v>0</v>
      </c>
      <c r="N38" s="19"/>
      <c r="O38" s="41">
        <f t="shared" si="0"/>
        <v>1</v>
      </c>
      <c r="P38" s="20" t="s">
        <v>118</v>
      </c>
      <c r="Q38">
        <f t="shared" si="1"/>
        <v>0</v>
      </c>
    </row>
    <row r="39" spans="1:17" x14ac:dyDescent="0.25">
      <c r="A39" s="18">
        <v>45073</v>
      </c>
      <c r="B39" s="19" t="s">
        <v>97</v>
      </c>
      <c r="C39" s="19" t="s">
        <v>166</v>
      </c>
      <c r="D39" s="19" t="s">
        <v>101</v>
      </c>
      <c r="E39" s="19">
        <v>100</v>
      </c>
      <c r="F39" s="19">
        <v>43</v>
      </c>
      <c r="G39" s="19">
        <v>160</v>
      </c>
      <c r="H39" s="19">
        <v>38.6</v>
      </c>
      <c r="I39" s="27">
        <f t="shared" si="5"/>
        <v>4.1450777202072535</v>
      </c>
      <c r="J39" s="19"/>
      <c r="K39" s="19" t="s">
        <v>161</v>
      </c>
      <c r="L39" s="19" t="s">
        <v>18</v>
      </c>
      <c r="M39" s="21">
        <f t="shared" si="4"/>
        <v>4</v>
      </c>
      <c r="N39" s="19"/>
      <c r="O39" s="41">
        <f t="shared" si="0"/>
        <v>1</v>
      </c>
      <c r="Q39">
        <f t="shared" si="1"/>
        <v>0</v>
      </c>
    </row>
    <row r="40" spans="1:17" x14ac:dyDescent="0.25">
      <c r="A40" s="38">
        <v>45120</v>
      </c>
      <c r="B40" s="56" t="s">
        <v>46</v>
      </c>
      <c r="C40" s="19" t="s">
        <v>178</v>
      </c>
      <c r="D40" s="19" t="s">
        <v>101</v>
      </c>
      <c r="E40" s="19">
        <v>100</v>
      </c>
      <c r="F40" s="19">
        <v>46</v>
      </c>
      <c r="G40" s="19">
        <v>173</v>
      </c>
      <c r="H40" s="19">
        <v>42.23</v>
      </c>
      <c r="I40" s="27">
        <f t="shared" si="5"/>
        <v>4.096613781671798</v>
      </c>
      <c r="J40" s="19"/>
      <c r="K40" s="19" t="s">
        <v>174</v>
      </c>
      <c r="L40" s="19" t="s">
        <v>18</v>
      </c>
      <c r="M40" s="21">
        <f t="shared" si="4"/>
        <v>3</v>
      </c>
      <c r="N40" s="19"/>
      <c r="O40" s="41">
        <f t="shared" ref="O40:O56" si="6">IF(AND(E40&gt;84,E40&lt;101),1,0)</f>
        <v>1</v>
      </c>
      <c r="Q40">
        <f t="shared" si="1"/>
        <v>0</v>
      </c>
    </row>
    <row r="41" spans="1:17" x14ac:dyDescent="0.25">
      <c r="A41" s="38">
        <v>45121</v>
      </c>
      <c r="B41" s="56" t="s">
        <v>46</v>
      </c>
      <c r="C41" s="19" t="s">
        <v>178</v>
      </c>
      <c r="D41" s="19" t="s">
        <v>136</v>
      </c>
      <c r="E41" s="19">
        <v>100</v>
      </c>
      <c r="F41" s="19">
        <v>66</v>
      </c>
      <c r="G41" s="19">
        <v>188</v>
      </c>
      <c r="H41" s="19">
        <v>60.7</v>
      </c>
      <c r="I41" s="27">
        <f t="shared" si="5"/>
        <v>3.0971993410214167</v>
      </c>
      <c r="J41" s="19"/>
      <c r="K41" s="19" t="s">
        <v>177</v>
      </c>
      <c r="L41" s="19" t="s">
        <v>180</v>
      </c>
      <c r="M41" s="21">
        <f t="shared" si="4"/>
        <v>5</v>
      </c>
      <c r="N41" s="19"/>
      <c r="O41" s="41">
        <f t="shared" si="6"/>
        <v>1</v>
      </c>
      <c r="Q41">
        <f t="shared" si="1"/>
        <v>1</v>
      </c>
    </row>
    <row r="42" spans="1:17" x14ac:dyDescent="0.25">
      <c r="A42" s="38">
        <v>45121</v>
      </c>
      <c r="B42" s="56" t="s">
        <v>46</v>
      </c>
      <c r="C42" s="19" t="s">
        <v>172</v>
      </c>
      <c r="D42" s="19" t="s">
        <v>101</v>
      </c>
      <c r="E42" s="19">
        <v>100</v>
      </c>
      <c r="F42" s="19">
        <v>47</v>
      </c>
      <c r="G42" s="19">
        <v>176</v>
      </c>
      <c r="H42" s="19">
        <v>41.19</v>
      </c>
      <c r="I42" s="27">
        <f t="shared" si="5"/>
        <v>4.2728817674192765</v>
      </c>
      <c r="J42" s="19"/>
      <c r="K42" s="19" t="s">
        <v>179</v>
      </c>
      <c r="L42" s="19" t="s">
        <v>180</v>
      </c>
      <c r="M42" s="21">
        <f t="shared" si="4"/>
        <v>5</v>
      </c>
      <c r="N42" s="19"/>
      <c r="O42" s="41">
        <f t="shared" si="6"/>
        <v>1</v>
      </c>
      <c r="Q42">
        <f>IF(L42&lt;&gt;" ",1,0)</f>
        <v>1</v>
      </c>
    </row>
    <row r="43" spans="1:17" x14ac:dyDescent="0.25">
      <c r="A43" s="38">
        <v>45123</v>
      </c>
      <c r="B43" s="56" t="s">
        <v>46</v>
      </c>
      <c r="C43" s="19" t="s">
        <v>172</v>
      </c>
      <c r="D43" s="19" t="s">
        <v>101</v>
      </c>
      <c r="E43" s="19">
        <v>100</v>
      </c>
      <c r="F43" s="19">
        <v>47</v>
      </c>
      <c r="G43" s="19">
        <v>177</v>
      </c>
      <c r="H43" s="19">
        <v>43.72</v>
      </c>
      <c r="I43" s="27">
        <f t="shared" ref="I43:I49" si="7">IF(H43=0,0,G43/H43)</f>
        <v>4.0484903934126262</v>
      </c>
      <c r="J43" s="19"/>
      <c r="K43" s="19" t="s">
        <v>189</v>
      </c>
      <c r="L43" s="19" t="s">
        <v>18</v>
      </c>
      <c r="M43" s="21">
        <f>IF(E43=100,INT(F43-H43))</f>
        <v>3</v>
      </c>
      <c r="N43" s="19"/>
      <c r="O43" s="41">
        <f t="shared" si="6"/>
        <v>1</v>
      </c>
      <c r="Q43">
        <f t="shared" si="1"/>
        <v>0</v>
      </c>
    </row>
    <row r="44" spans="1:17" x14ac:dyDescent="0.25">
      <c r="A44" s="38">
        <v>45134</v>
      </c>
      <c r="B44" s="56" t="s">
        <v>184</v>
      </c>
      <c r="C44" s="19" t="s">
        <v>185</v>
      </c>
      <c r="D44" s="19" t="s">
        <v>136</v>
      </c>
      <c r="E44" s="19">
        <v>100</v>
      </c>
      <c r="F44" s="19">
        <v>65</v>
      </c>
      <c r="G44" s="19">
        <v>185</v>
      </c>
      <c r="H44" s="19">
        <v>52.83</v>
      </c>
      <c r="I44" s="27">
        <f t="shared" si="7"/>
        <v>3.501798220707931</v>
      </c>
      <c r="J44" s="19"/>
      <c r="K44" s="19" t="s">
        <v>183</v>
      </c>
      <c r="L44" s="19" t="s">
        <v>18</v>
      </c>
      <c r="M44" s="21">
        <f>IF(E44=100,INT(F44-H44))</f>
        <v>12</v>
      </c>
      <c r="N44" s="24" t="s">
        <v>186</v>
      </c>
      <c r="O44" s="41">
        <f t="shared" si="6"/>
        <v>1</v>
      </c>
      <c r="Q44">
        <f t="shared" ref="Q44:Q56" si="8">IF(L44&lt;&gt;" ",1,0)</f>
        <v>0</v>
      </c>
    </row>
    <row r="45" spans="1:17" x14ac:dyDescent="0.25">
      <c r="A45" s="38">
        <v>45135</v>
      </c>
      <c r="B45" s="56" t="s">
        <v>184</v>
      </c>
      <c r="C45" s="19" t="s">
        <v>187</v>
      </c>
      <c r="D45" s="19" t="s">
        <v>101</v>
      </c>
      <c r="E45" s="19">
        <v>100</v>
      </c>
      <c r="F45" s="19">
        <v>44</v>
      </c>
      <c r="G45" s="19">
        <v>165</v>
      </c>
      <c r="H45" s="19">
        <v>37.479999999999997</v>
      </c>
      <c r="I45" s="27">
        <f t="shared" si="7"/>
        <v>4.4023479188900749</v>
      </c>
      <c r="J45" s="19">
        <v>4</v>
      </c>
      <c r="K45" s="19" t="s">
        <v>182</v>
      </c>
      <c r="L45" s="19" t="s">
        <v>18</v>
      </c>
      <c r="M45" s="21">
        <f>IF(E45=100,INT(F45-H45))</f>
        <v>6</v>
      </c>
      <c r="N45" s="24" t="s">
        <v>18</v>
      </c>
      <c r="O45" s="41">
        <f t="shared" si="6"/>
        <v>1</v>
      </c>
      <c r="Q45">
        <f t="shared" si="8"/>
        <v>0</v>
      </c>
    </row>
    <row r="46" spans="1:17" x14ac:dyDescent="0.25">
      <c r="A46" s="38">
        <v>45136</v>
      </c>
      <c r="B46" s="56" t="s">
        <v>184</v>
      </c>
      <c r="C46" s="19" t="s">
        <v>187</v>
      </c>
      <c r="D46" s="19" t="s">
        <v>101</v>
      </c>
      <c r="E46" s="19">
        <v>100</v>
      </c>
      <c r="F46" s="19">
        <v>47</v>
      </c>
      <c r="G46" s="19">
        <v>178</v>
      </c>
      <c r="H46" s="19">
        <v>39.85</v>
      </c>
      <c r="I46" s="27">
        <f t="shared" si="7"/>
        <v>4.4667503136762861</v>
      </c>
      <c r="J46" s="19">
        <v>3</v>
      </c>
      <c r="K46" s="19" t="s">
        <v>188</v>
      </c>
      <c r="L46" s="19" t="s">
        <v>18</v>
      </c>
      <c r="M46" s="21">
        <f>IF(E46=100,INT(F46-H46))</f>
        <v>7</v>
      </c>
      <c r="N46" s="24" t="s">
        <v>18</v>
      </c>
      <c r="O46" s="41">
        <f t="shared" si="6"/>
        <v>1</v>
      </c>
      <c r="Q46">
        <f t="shared" si="8"/>
        <v>0</v>
      </c>
    </row>
    <row r="47" spans="1:17" x14ac:dyDescent="0.25">
      <c r="A47" s="38">
        <v>45137</v>
      </c>
      <c r="B47" s="56" t="s">
        <v>184</v>
      </c>
      <c r="C47" s="19" t="s">
        <v>187</v>
      </c>
      <c r="D47" s="19" t="s">
        <v>101</v>
      </c>
      <c r="E47" s="19">
        <v>100</v>
      </c>
      <c r="F47" s="19">
        <v>44</v>
      </c>
      <c r="G47" s="19">
        <v>146</v>
      </c>
      <c r="H47" s="19">
        <v>39.85</v>
      </c>
      <c r="I47" s="27">
        <f t="shared" si="7"/>
        <v>3.6637390213299872</v>
      </c>
      <c r="J47" s="19" t="s">
        <v>18</v>
      </c>
      <c r="K47" s="19" t="s">
        <v>192</v>
      </c>
      <c r="L47" s="19" t="s">
        <v>18</v>
      </c>
      <c r="M47" s="21">
        <f t="shared" ref="M47:M58" si="9">IF(E47=100,INT(F47-H47))</f>
        <v>4</v>
      </c>
      <c r="N47" s="24" t="s">
        <v>18</v>
      </c>
      <c r="O47" s="41">
        <f t="shared" si="6"/>
        <v>1</v>
      </c>
      <c r="Q47">
        <f t="shared" si="8"/>
        <v>0</v>
      </c>
    </row>
    <row r="48" spans="1:17" x14ac:dyDescent="0.25">
      <c r="A48" s="38">
        <v>45204</v>
      </c>
      <c r="B48" s="56" t="s">
        <v>46</v>
      </c>
      <c r="C48" s="19" t="s">
        <v>198</v>
      </c>
      <c r="D48" s="19" t="s">
        <v>136</v>
      </c>
      <c r="E48" s="19">
        <v>100</v>
      </c>
      <c r="F48" s="19">
        <v>67</v>
      </c>
      <c r="G48" s="19">
        <v>193</v>
      </c>
      <c r="H48" s="19">
        <v>57.89</v>
      </c>
      <c r="I48" s="27">
        <f t="shared" si="7"/>
        <v>3.3339091380203834</v>
      </c>
      <c r="J48" s="19"/>
      <c r="K48" s="19" t="s">
        <v>194</v>
      </c>
      <c r="L48" s="19" t="s">
        <v>196</v>
      </c>
      <c r="M48" s="21">
        <f t="shared" si="9"/>
        <v>9</v>
      </c>
      <c r="N48" s="19"/>
      <c r="O48" s="41">
        <f t="shared" si="6"/>
        <v>1</v>
      </c>
      <c r="Q48">
        <f t="shared" si="8"/>
        <v>1</v>
      </c>
    </row>
    <row r="49" spans="1:17" x14ac:dyDescent="0.25">
      <c r="A49" s="38">
        <v>45204</v>
      </c>
      <c r="B49" s="56" t="s">
        <v>46</v>
      </c>
      <c r="C49" s="19" t="s">
        <v>197</v>
      </c>
      <c r="D49" s="19" t="s">
        <v>101</v>
      </c>
      <c r="E49" s="19">
        <v>100</v>
      </c>
      <c r="F49" s="19">
        <v>43</v>
      </c>
      <c r="G49" s="19">
        <v>161</v>
      </c>
      <c r="H49" s="19">
        <v>39.35</v>
      </c>
      <c r="I49" s="27">
        <f t="shared" si="7"/>
        <v>4.0914866581956799</v>
      </c>
      <c r="J49" s="19"/>
      <c r="K49" s="19" t="s">
        <v>195</v>
      </c>
      <c r="L49" s="19" t="s">
        <v>196</v>
      </c>
      <c r="M49" s="21">
        <f t="shared" si="9"/>
        <v>3</v>
      </c>
      <c r="N49" s="19"/>
      <c r="O49" s="41">
        <f t="shared" si="6"/>
        <v>1</v>
      </c>
      <c r="Q49">
        <f t="shared" si="8"/>
        <v>1</v>
      </c>
    </row>
    <row r="50" spans="1:17" x14ac:dyDescent="0.25">
      <c r="A50" s="38">
        <v>45205</v>
      </c>
      <c r="B50" s="56" t="s">
        <v>46</v>
      </c>
      <c r="C50" s="19" t="s">
        <v>198</v>
      </c>
      <c r="D50" s="19" t="s">
        <v>101</v>
      </c>
      <c r="E50" s="19">
        <v>100</v>
      </c>
      <c r="F50" s="19">
        <v>43</v>
      </c>
      <c r="G50" s="19">
        <v>162</v>
      </c>
      <c r="H50" s="19">
        <v>38.49</v>
      </c>
      <c r="I50" s="27">
        <f t="shared" ref="I50:I55" si="10">IF(H50=0,0,G50/H50)</f>
        <v>4.2088854247856586</v>
      </c>
      <c r="J50" s="19"/>
      <c r="K50" s="19" t="s">
        <v>201</v>
      </c>
      <c r="L50" s="19" t="s">
        <v>18</v>
      </c>
      <c r="M50" s="21">
        <f t="shared" si="9"/>
        <v>4</v>
      </c>
      <c r="N50" s="19"/>
      <c r="O50" s="41">
        <f t="shared" si="6"/>
        <v>1</v>
      </c>
      <c r="Q50">
        <f t="shared" si="8"/>
        <v>0</v>
      </c>
    </row>
    <row r="51" spans="1:17" x14ac:dyDescent="0.25">
      <c r="A51" s="38">
        <v>45206</v>
      </c>
      <c r="B51" s="56" t="s">
        <v>46</v>
      </c>
      <c r="C51" s="19" t="s">
        <v>198</v>
      </c>
      <c r="D51" s="19" t="s">
        <v>136</v>
      </c>
      <c r="E51" s="19">
        <v>100</v>
      </c>
      <c r="F51" s="19">
        <v>65</v>
      </c>
      <c r="G51" s="19">
        <v>185</v>
      </c>
      <c r="H51" s="19">
        <v>57.51</v>
      </c>
      <c r="I51" s="27">
        <f t="shared" si="10"/>
        <v>3.2168318553295081</v>
      </c>
      <c r="J51" s="19"/>
      <c r="K51" s="19" t="s">
        <v>209</v>
      </c>
      <c r="L51" s="19" t="s">
        <v>205</v>
      </c>
      <c r="M51" s="21">
        <f t="shared" si="9"/>
        <v>7</v>
      </c>
      <c r="N51" s="19"/>
      <c r="O51" s="41">
        <f t="shared" si="6"/>
        <v>1</v>
      </c>
      <c r="Q51">
        <f t="shared" si="8"/>
        <v>1</v>
      </c>
    </row>
    <row r="52" spans="1:17" x14ac:dyDescent="0.25">
      <c r="A52" s="38">
        <v>45206</v>
      </c>
      <c r="B52" s="56" t="s">
        <v>46</v>
      </c>
      <c r="C52" s="19" t="s">
        <v>197</v>
      </c>
      <c r="D52" s="19" t="s">
        <v>101</v>
      </c>
      <c r="E52" s="19">
        <v>100</v>
      </c>
      <c r="F52" s="19">
        <v>42</v>
      </c>
      <c r="G52" s="19">
        <v>158</v>
      </c>
      <c r="H52" s="19">
        <v>38.71</v>
      </c>
      <c r="I52" s="27">
        <f t="shared" si="10"/>
        <v>4.0816326530612246</v>
      </c>
      <c r="J52" s="19"/>
      <c r="K52" s="19" t="s">
        <v>204</v>
      </c>
      <c r="L52" s="19" t="s">
        <v>205</v>
      </c>
      <c r="M52" s="21">
        <f t="shared" si="9"/>
        <v>3</v>
      </c>
      <c r="N52" s="19"/>
      <c r="O52" s="41">
        <f t="shared" si="6"/>
        <v>1</v>
      </c>
      <c r="Q52">
        <f t="shared" si="8"/>
        <v>1</v>
      </c>
    </row>
    <row r="53" spans="1:17" x14ac:dyDescent="0.25">
      <c r="A53" s="38">
        <v>45207</v>
      </c>
      <c r="B53" s="56" t="s">
        <v>46</v>
      </c>
      <c r="C53" s="19" t="s">
        <v>198</v>
      </c>
      <c r="D53" s="19" t="s">
        <v>101</v>
      </c>
      <c r="E53" s="19">
        <v>100</v>
      </c>
      <c r="F53" s="19">
        <v>45</v>
      </c>
      <c r="G53" s="19">
        <v>167</v>
      </c>
      <c r="H53" s="19">
        <v>38.049999999999997</v>
      </c>
      <c r="I53" s="27">
        <f>IF(H53=0,0,G53/H53)</f>
        <v>4.3889618922470435</v>
      </c>
      <c r="J53" s="19"/>
      <c r="K53" s="19" t="s">
        <v>210</v>
      </c>
      <c r="L53" s="19" t="s">
        <v>18</v>
      </c>
      <c r="M53" s="21">
        <f t="shared" si="9"/>
        <v>6</v>
      </c>
      <c r="N53" s="19"/>
      <c r="O53" s="41">
        <f t="shared" si="6"/>
        <v>1</v>
      </c>
      <c r="Q53">
        <f t="shared" si="8"/>
        <v>0</v>
      </c>
    </row>
    <row r="54" spans="1:17" x14ac:dyDescent="0.25">
      <c r="A54" s="38">
        <v>45226</v>
      </c>
      <c r="B54" s="56" t="s">
        <v>24</v>
      </c>
      <c r="C54" s="19" t="s">
        <v>207</v>
      </c>
      <c r="D54" s="19" t="s">
        <v>136</v>
      </c>
      <c r="E54" s="19">
        <v>100</v>
      </c>
      <c r="F54" s="19">
        <v>65</v>
      </c>
      <c r="G54" s="19">
        <v>185</v>
      </c>
      <c r="H54" s="19">
        <v>55.65</v>
      </c>
      <c r="I54" s="27">
        <f t="shared" si="10"/>
        <v>3.3243486073674755</v>
      </c>
      <c r="J54" s="19"/>
      <c r="K54" s="19" t="s">
        <v>212</v>
      </c>
      <c r="L54" s="19" t="s">
        <v>211</v>
      </c>
      <c r="M54" s="21">
        <f t="shared" si="9"/>
        <v>9</v>
      </c>
      <c r="N54" s="19"/>
      <c r="O54" s="41">
        <f t="shared" si="6"/>
        <v>1</v>
      </c>
      <c r="Q54">
        <f t="shared" si="8"/>
        <v>1</v>
      </c>
    </row>
    <row r="55" spans="1:17" x14ac:dyDescent="0.25">
      <c r="A55" s="38">
        <v>45226</v>
      </c>
      <c r="B55" s="56" t="s">
        <v>24</v>
      </c>
      <c r="C55" s="19" t="s">
        <v>207</v>
      </c>
      <c r="D55" s="19" t="s">
        <v>101</v>
      </c>
      <c r="E55" s="19">
        <v>100</v>
      </c>
      <c r="F55" s="19">
        <v>45</v>
      </c>
      <c r="G55" s="19">
        <v>169</v>
      </c>
      <c r="H55" s="19">
        <v>39.6</v>
      </c>
      <c r="I55" s="27">
        <f t="shared" si="10"/>
        <v>4.2676767676767673</v>
      </c>
      <c r="J55" s="19"/>
      <c r="K55" s="19" t="s">
        <v>222</v>
      </c>
      <c r="L55" s="19" t="s">
        <v>211</v>
      </c>
      <c r="M55" s="21">
        <f t="shared" si="9"/>
        <v>5</v>
      </c>
      <c r="N55" s="19"/>
      <c r="O55" s="41">
        <f t="shared" si="6"/>
        <v>1</v>
      </c>
      <c r="Q55">
        <f t="shared" si="8"/>
        <v>1</v>
      </c>
    </row>
    <row r="56" spans="1:17" x14ac:dyDescent="0.25">
      <c r="A56" s="38">
        <v>45227</v>
      </c>
      <c r="B56" s="56" t="s">
        <v>24</v>
      </c>
      <c r="C56" s="19" t="s">
        <v>207</v>
      </c>
      <c r="D56" s="19" t="s">
        <v>136</v>
      </c>
      <c r="E56" s="19">
        <v>100</v>
      </c>
      <c r="F56" s="19">
        <v>63</v>
      </c>
      <c r="G56" s="19">
        <v>181</v>
      </c>
      <c r="H56" s="19">
        <v>58.86</v>
      </c>
      <c r="I56" s="27">
        <f>IF(H56=0,0,G56/H56)</f>
        <v>3.0750934420659193</v>
      </c>
      <c r="J56" s="19"/>
      <c r="K56" s="19" t="s">
        <v>213</v>
      </c>
      <c r="L56" s="19" t="s">
        <v>214</v>
      </c>
      <c r="M56" s="21">
        <f t="shared" si="9"/>
        <v>4</v>
      </c>
      <c r="N56" s="19"/>
      <c r="O56" s="41">
        <f t="shared" si="6"/>
        <v>1</v>
      </c>
      <c r="Q56">
        <f t="shared" si="8"/>
        <v>1</v>
      </c>
    </row>
    <row r="57" spans="1:17" x14ac:dyDescent="0.25">
      <c r="A57" s="38">
        <v>45227</v>
      </c>
      <c r="B57" s="56" t="s">
        <v>24</v>
      </c>
      <c r="C57" s="19" t="s">
        <v>207</v>
      </c>
      <c r="D57" s="19" t="s">
        <v>101</v>
      </c>
      <c r="E57" s="19">
        <v>100</v>
      </c>
      <c r="F57" s="19">
        <v>46</v>
      </c>
      <c r="G57" s="19">
        <v>171</v>
      </c>
      <c r="H57" s="19">
        <v>43.62</v>
      </c>
      <c r="I57" s="27">
        <f t="shared" ref="I57:I68" si="11">IF(H57=0,0,G57/H57)</f>
        <v>3.9202200825309492</v>
      </c>
      <c r="J57" s="19"/>
      <c r="K57" s="19" t="s">
        <v>223</v>
      </c>
      <c r="L57" s="19" t="s">
        <v>214</v>
      </c>
      <c r="M57" s="21">
        <f t="shared" si="9"/>
        <v>2</v>
      </c>
      <c r="N57" s="19"/>
      <c r="O57" s="41">
        <f t="shared" ref="O57:O64" si="12">IF(AND(E57&gt;84,E57&lt;101),1,0)</f>
        <v>1</v>
      </c>
      <c r="Q57">
        <f t="shared" ref="Q57:Q64" si="13">IF(L57&lt;&gt;" ",1,0)</f>
        <v>1</v>
      </c>
    </row>
    <row r="58" spans="1:17" x14ac:dyDescent="0.25">
      <c r="A58" s="38">
        <v>45228</v>
      </c>
      <c r="B58" s="56" t="s">
        <v>24</v>
      </c>
      <c r="C58" s="19" t="s">
        <v>207</v>
      </c>
      <c r="D58" s="19" t="s">
        <v>136</v>
      </c>
      <c r="E58" s="19">
        <v>100</v>
      </c>
      <c r="F58" s="19">
        <v>64</v>
      </c>
      <c r="G58" s="19">
        <v>182</v>
      </c>
      <c r="H58" s="19">
        <v>61.06</v>
      </c>
      <c r="I58" s="27">
        <f t="shared" si="11"/>
        <v>2.9806747461513265</v>
      </c>
      <c r="J58" s="19"/>
      <c r="K58" s="19" t="s">
        <v>220</v>
      </c>
      <c r="L58" s="19" t="s">
        <v>18</v>
      </c>
      <c r="M58" s="21">
        <f t="shared" si="9"/>
        <v>2</v>
      </c>
      <c r="N58" s="19"/>
      <c r="O58" s="41">
        <f t="shared" si="12"/>
        <v>1</v>
      </c>
      <c r="Q58">
        <f t="shared" si="13"/>
        <v>0</v>
      </c>
    </row>
    <row r="59" spans="1:17" x14ac:dyDescent="0.25">
      <c r="A59" s="38">
        <v>45262</v>
      </c>
      <c r="B59" s="56" t="s">
        <v>24</v>
      </c>
      <c r="C59" s="19" t="s">
        <v>215</v>
      </c>
      <c r="D59" s="19" t="s">
        <v>101</v>
      </c>
      <c r="E59" s="19">
        <v>100</v>
      </c>
      <c r="F59" s="19">
        <v>46</v>
      </c>
      <c r="G59" s="19">
        <v>171</v>
      </c>
      <c r="H59" s="19">
        <v>43.79</v>
      </c>
      <c r="I59" s="27">
        <f>IF(H59=0,0,G59/H59)</f>
        <v>3.9050011418131994</v>
      </c>
      <c r="J59" s="19" t="s">
        <v>18</v>
      </c>
      <c r="K59" s="19" t="s">
        <v>225</v>
      </c>
      <c r="L59" s="19" t="s">
        <v>18</v>
      </c>
      <c r="M59" s="21">
        <f t="shared" ref="M59:M68" si="14">IF(E59=100,INT(F59-H59))</f>
        <v>2</v>
      </c>
      <c r="N59" s="24" t="s">
        <v>227</v>
      </c>
      <c r="O59" s="41">
        <f>IF(AND(E59&gt;84,E59&lt;101),1,0)</f>
        <v>1</v>
      </c>
      <c r="Q59">
        <f>IF(L59&lt;&gt;" ",1,0)</f>
        <v>0</v>
      </c>
    </row>
    <row r="60" spans="1:17" x14ac:dyDescent="0.25">
      <c r="A60" s="38">
        <v>45263</v>
      </c>
      <c r="B60" s="56" t="s">
        <v>24</v>
      </c>
      <c r="C60" s="19" t="s">
        <v>215</v>
      </c>
      <c r="D60" s="19" t="s">
        <v>136</v>
      </c>
      <c r="E60" s="19">
        <v>100</v>
      </c>
      <c r="F60" s="19">
        <v>66</v>
      </c>
      <c r="G60" s="19">
        <v>190</v>
      </c>
      <c r="H60" s="19">
        <v>63.52</v>
      </c>
      <c r="I60" s="27">
        <f t="shared" si="11"/>
        <v>2.991183879093199</v>
      </c>
      <c r="J60" s="19">
        <v>4</v>
      </c>
      <c r="K60" s="19" t="s">
        <v>224</v>
      </c>
      <c r="L60" s="19" t="s">
        <v>18</v>
      </c>
      <c r="M60" s="21">
        <f t="shared" si="14"/>
        <v>2</v>
      </c>
      <c r="N60" s="19"/>
      <c r="O60" s="41">
        <f t="shared" si="12"/>
        <v>1</v>
      </c>
      <c r="Q60">
        <f t="shared" si="13"/>
        <v>0</v>
      </c>
    </row>
    <row r="61" spans="1:17" ht="16.5" x14ac:dyDescent="0.3">
      <c r="A61" s="38">
        <v>45269</v>
      </c>
      <c r="B61" s="56" t="s">
        <v>21</v>
      </c>
      <c r="C61" s="46" t="s">
        <v>221</v>
      </c>
      <c r="D61" s="19" t="s">
        <v>101</v>
      </c>
      <c r="E61" s="19">
        <v>100</v>
      </c>
      <c r="F61" s="19">
        <v>48</v>
      </c>
      <c r="G61" s="19">
        <v>180</v>
      </c>
      <c r="H61" s="19">
        <v>42.58</v>
      </c>
      <c r="I61" s="27">
        <f>IF(H61=0,0,G61/H61)</f>
        <v>4.2273367778299669</v>
      </c>
      <c r="J61" s="19"/>
      <c r="K61" s="19" t="s">
        <v>226</v>
      </c>
      <c r="L61" s="19" t="s">
        <v>18</v>
      </c>
      <c r="M61" s="21">
        <f t="shared" si="14"/>
        <v>5</v>
      </c>
      <c r="N61" s="19"/>
      <c r="O61" s="41">
        <f>IF(AND(E61&gt;84,E61&lt;101),1,0)</f>
        <v>1</v>
      </c>
      <c r="Q61">
        <f>IF(L61&lt;&gt;" ",1,0)</f>
        <v>0</v>
      </c>
    </row>
    <row r="62" spans="1:17" x14ac:dyDescent="0.25">
      <c r="A62" s="38">
        <v>45317</v>
      </c>
      <c r="B62" s="56" t="s">
        <v>46</v>
      </c>
      <c r="C62" s="47" t="s">
        <v>229</v>
      </c>
      <c r="D62" s="19" t="s">
        <v>136</v>
      </c>
      <c r="E62" s="19">
        <v>100</v>
      </c>
      <c r="F62" s="19">
        <v>63</v>
      </c>
      <c r="G62" s="19">
        <v>180</v>
      </c>
      <c r="H62" s="19">
        <v>54.16</v>
      </c>
      <c r="I62" s="27">
        <f>IF(H62=0,0,G62/H62)</f>
        <v>3.323485967503693</v>
      </c>
      <c r="J62" s="19" t="s">
        <v>18</v>
      </c>
      <c r="K62" s="19" t="s">
        <v>235</v>
      </c>
      <c r="L62" s="19" t="s">
        <v>237</v>
      </c>
      <c r="M62" s="21">
        <f t="shared" si="14"/>
        <v>8</v>
      </c>
      <c r="N62" s="19"/>
      <c r="O62" s="41">
        <f>IF(AND(E62&gt;84,E62&lt;101),1,0)</f>
        <v>1</v>
      </c>
      <c r="Q62">
        <f>IF(L62&lt;&gt;" ",1,0)</f>
        <v>1</v>
      </c>
    </row>
    <row r="63" spans="1:17" x14ac:dyDescent="0.25">
      <c r="A63" s="38">
        <v>45317</v>
      </c>
      <c r="B63" s="56" t="s">
        <v>46</v>
      </c>
      <c r="C63" s="47" t="s">
        <v>233</v>
      </c>
      <c r="D63" s="19" t="s">
        <v>101</v>
      </c>
      <c r="E63" s="19">
        <v>100</v>
      </c>
      <c r="F63" s="19">
        <v>48</v>
      </c>
      <c r="G63" s="19">
        <v>179</v>
      </c>
      <c r="H63" s="19">
        <v>33.53</v>
      </c>
      <c r="I63" s="27">
        <f>IF(H63=0,0,G63/H63)</f>
        <v>5.3385028332836262</v>
      </c>
      <c r="J63" s="19"/>
      <c r="K63" s="19" t="s">
        <v>236</v>
      </c>
      <c r="L63" s="19" t="s">
        <v>237</v>
      </c>
      <c r="M63" s="21">
        <f t="shared" si="14"/>
        <v>14</v>
      </c>
      <c r="N63" s="19"/>
      <c r="O63" s="41">
        <f>IF(AND(E63&gt;84,E63&lt;101),1,0)</f>
        <v>1</v>
      </c>
      <c r="Q63">
        <f>IF(L63&lt;&gt;" ",1,0)</f>
        <v>1</v>
      </c>
    </row>
    <row r="64" spans="1:17" x14ac:dyDescent="0.25">
      <c r="A64" s="38">
        <v>45332</v>
      </c>
      <c r="B64" s="56" t="s">
        <v>24</v>
      </c>
      <c r="C64" s="19" t="s">
        <v>114</v>
      </c>
      <c r="D64" s="19" t="s">
        <v>101</v>
      </c>
      <c r="E64" s="19">
        <v>100</v>
      </c>
      <c r="F64" s="19">
        <v>48</v>
      </c>
      <c r="G64" s="19">
        <v>179</v>
      </c>
      <c r="H64" s="19">
        <v>45.89</v>
      </c>
      <c r="I64" s="27">
        <f t="shared" si="11"/>
        <v>3.9006319459577248</v>
      </c>
      <c r="J64" s="19"/>
      <c r="K64" s="19" t="s">
        <v>239</v>
      </c>
      <c r="L64" s="19" t="s">
        <v>18</v>
      </c>
      <c r="M64" s="21">
        <f t="shared" si="14"/>
        <v>2</v>
      </c>
      <c r="N64" s="19"/>
      <c r="O64" s="41">
        <f t="shared" si="12"/>
        <v>1</v>
      </c>
      <c r="Q64">
        <f t="shared" si="13"/>
        <v>0</v>
      </c>
    </row>
    <row r="65" spans="1:17" x14ac:dyDescent="0.25">
      <c r="A65" s="49">
        <v>45333</v>
      </c>
      <c r="B65" s="55" t="s">
        <v>24</v>
      </c>
      <c r="C65" s="50" t="s">
        <v>114</v>
      </c>
      <c r="D65" s="19" t="s">
        <v>136</v>
      </c>
      <c r="E65" s="50">
        <v>100</v>
      </c>
      <c r="F65" s="50">
        <v>66</v>
      </c>
      <c r="G65" s="50">
        <v>190</v>
      </c>
      <c r="H65" s="50">
        <v>62.73</v>
      </c>
      <c r="I65" s="51">
        <f t="shared" si="11"/>
        <v>3.0288538179499445</v>
      </c>
      <c r="J65" s="50" t="s">
        <v>18</v>
      </c>
      <c r="K65" s="19" t="s">
        <v>240</v>
      </c>
      <c r="L65" s="50" t="s">
        <v>18</v>
      </c>
      <c r="M65" s="52">
        <f t="shared" si="14"/>
        <v>3</v>
      </c>
      <c r="N65" s="50"/>
      <c r="O65" s="53">
        <f>IF(AND(E65&gt;84,E65&lt;101),1,0)</f>
        <v>1</v>
      </c>
      <c r="Q65">
        <f>IF(L65&lt;&gt;" ",1,0)</f>
        <v>0</v>
      </c>
    </row>
    <row r="66" spans="1:17" x14ac:dyDescent="0.25">
      <c r="A66" s="38">
        <v>45346</v>
      </c>
      <c r="B66" s="56" t="s">
        <v>37</v>
      </c>
      <c r="C66" s="19" t="s">
        <v>243</v>
      </c>
      <c r="D66" s="19" t="s">
        <v>136</v>
      </c>
      <c r="E66" s="50">
        <v>100</v>
      </c>
      <c r="F66" s="19">
        <v>64</v>
      </c>
      <c r="G66" s="19">
        <v>182</v>
      </c>
      <c r="H66" s="19">
        <v>54.22</v>
      </c>
      <c r="I66" s="51">
        <f t="shared" si="11"/>
        <v>3.3566949465142013</v>
      </c>
      <c r="J66" s="19"/>
      <c r="K66" s="19" t="s">
        <v>246</v>
      </c>
      <c r="L66" s="19" t="s">
        <v>247</v>
      </c>
      <c r="M66" s="52">
        <f t="shared" si="14"/>
        <v>9</v>
      </c>
      <c r="N66" s="19"/>
      <c r="O66" s="53">
        <f t="shared" ref="O66:O68" si="15">IF(AND(E66&gt;84,E66&lt;101),1,0)</f>
        <v>1</v>
      </c>
      <c r="P66" s="21"/>
      <c r="Q66">
        <f t="shared" ref="Q66:Q77" si="16">IF(L66&lt;&gt;" ",1,0)</f>
        <v>1</v>
      </c>
    </row>
    <row r="67" spans="1:17" x14ac:dyDescent="0.25">
      <c r="A67" s="38">
        <v>45346</v>
      </c>
      <c r="B67" s="56" t="s">
        <v>37</v>
      </c>
      <c r="C67" s="19" t="s">
        <v>243</v>
      </c>
      <c r="D67" s="50" t="s">
        <v>101</v>
      </c>
      <c r="E67" s="50">
        <v>100</v>
      </c>
      <c r="F67" s="19">
        <v>41</v>
      </c>
      <c r="G67" s="19">
        <v>152</v>
      </c>
      <c r="H67" s="19">
        <v>39</v>
      </c>
      <c r="I67" s="51">
        <f t="shared" si="11"/>
        <v>3.8974358974358974</v>
      </c>
      <c r="J67" s="19"/>
      <c r="K67" s="19" t="s">
        <v>267</v>
      </c>
      <c r="L67" s="19" t="s">
        <v>247</v>
      </c>
      <c r="M67" s="52">
        <f t="shared" si="14"/>
        <v>2</v>
      </c>
      <c r="N67" s="19"/>
      <c r="O67" s="53">
        <f t="shared" si="15"/>
        <v>1</v>
      </c>
      <c r="P67" s="21"/>
      <c r="Q67">
        <f t="shared" si="16"/>
        <v>1</v>
      </c>
    </row>
    <row r="68" spans="1:17" x14ac:dyDescent="0.25">
      <c r="A68" s="38">
        <v>45347</v>
      </c>
      <c r="B68" s="56" t="s">
        <v>37</v>
      </c>
      <c r="C68" s="19" t="s">
        <v>243</v>
      </c>
      <c r="D68" s="19" t="s">
        <v>136</v>
      </c>
      <c r="E68" s="50">
        <v>100</v>
      </c>
      <c r="F68" s="19">
        <v>63</v>
      </c>
      <c r="G68" s="19">
        <v>180</v>
      </c>
      <c r="H68" s="19">
        <v>55.09</v>
      </c>
      <c r="I68" s="51">
        <f t="shared" si="11"/>
        <v>3.2673806498457068</v>
      </c>
      <c r="J68" s="19"/>
      <c r="K68" s="19" t="s">
        <v>250</v>
      </c>
      <c r="L68" s="19" t="s">
        <v>18</v>
      </c>
      <c r="M68" s="52">
        <f t="shared" si="14"/>
        <v>7</v>
      </c>
      <c r="N68" s="19"/>
      <c r="O68" s="53">
        <f t="shared" si="15"/>
        <v>1</v>
      </c>
      <c r="P68" s="21"/>
      <c r="Q68">
        <f t="shared" si="16"/>
        <v>0</v>
      </c>
    </row>
    <row r="69" spans="1:17" x14ac:dyDescent="0.25">
      <c r="A69" s="38">
        <v>45359</v>
      </c>
      <c r="B69" s="56" t="s">
        <v>21</v>
      </c>
      <c r="C69" s="19" t="s">
        <v>251</v>
      </c>
      <c r="D69" s="19" t="s">
        <v>136</v>
      </c>
      <c r="E69" s="50">
        <v>100</v>
      </c>
      <c r="F69" s="19">
        <v>65</v>
      </c>
      <c r="G69" s="19">
        <v>187</v>
      </c>
      <c r="H69" s="19">
        <v>53.88</v>
      </c>
      <c r="I69" s="51">
        <f t="shared" ref="I69:I72" si="17">IF(H69=0,0,G69/H69)</f>
        <v>3.4706755753526353</v>
      </c>
      <c r="J69" s="19"/>
      <c r="K69" s="19" t="s">
        <v>252</v>
      </c>
      <c r="L69" s="19" t="s">
        <v>18</v>
      </c>
      <c r="M69" s="52">
        <f t="shared" ref="M69:M72" si="18">IF(E69=100,INT(F69-H69))</f>
        <v>11</v>
      </c>
      <c r="N69" s="19"/>
      <c r="O69" s="53">
        <f t="shared" ref="O69:O72" si="19">IF(AND(E69&gt;84,E69&lt;101),1,0)</f>
        <v>1</v>
      </c>
      <c r="P69" s="21"/>
      <c r="Q69">
        <f t="shared" si="16"/>
        <v>0</v>
      </c>
    </row>
    <row r="70" spans="1:17" x14ac:dyDescent="0.25">
      <c r="A70" s="38">
        <v>45360</v>
      </c>
      <c r="B70" s="56" t="s">
        <v>21</v>
      </c>
      <c r="C70" s="19" t="s">
        <v>251</v>
      </c>
      <c r="D70" s="19" t="s">
        <v>136</v>
      </c>
      <c r="E70" s="50">
        <v>100</v>
      </c>
      <c r="F70" s="19">
        <v>67</v>
      </c>
      <c r="G70" s="19">
        <v>192</v>
      </c>
      <c r="H70" s="19">
        <v>53.27</v>
      </c>
      <c r="I70" s="51">
        <f t="shared" ref="I70" si="20">IF(H70=0,0,G70/H70)</f>
        <v>3.604280082598085</v>
      </c>
      <c r="J70" s="19"/>
      <c r="K70" s="19" t="s">
        <v>254</v>
      </c>
      <c r="L70" s="19" t="s">
        <v>256</v>
      </c>
      <c r="M70" s="52">
        <f t="shared" ref="M70" si="21">IF(E70=100,INT(F70-H70))</f>
        <v>13</v>
      </c>
      <c r="N70" s="19"/>
      <c r="O70" s="53">
        <f t="shared" ref="O70" si="22">IF(AND(E70&gt;84,E70&lt;101),1,0)</f>
        <v>1</v>
      </c>
      <c r="P70" s="21"/>
      <c r="Q70">
        <f t="shared" si="16"/>
        <v>1</v>
      </c>
    </row>
    <row r="71" spans="1:17" x14ac:dyDescent="0.25">
      <c r="A71" s="38">
        <v>45360</v>
      </c>
      <c r="B71" s="56" t="s">
        <v>21</v>
      </c>
      <c r="C71" s="19" t="s">
        <v>251</v>
      </c>
      <c r="D71" s="50" t="s">
        <v>101</v>
      </c>
      <c r="E71" s="50">
        <v>100</v>
      </c>
      <c r="F71" s="19">
        <v>45</v>
      </c>
      <c r="G71" s="19">
        <v>170</v>
      </c>
      <c r="H71" s="19">
        <v>40.92</v>
      </c>
      <c r="I71" s="51">
        <f t="shared" si="17"/>
        <v>4.1544477028347995</v>
      </c>
      <c r="J71" s="19"/>
      <c r="K71" s="19" t="s">
        <v>249</v>
      </c>
      <c r="L71" s="19" t="s">
        <v>256</v>
      </c>
      <c r="M71" s="52">
        <f t="shared" si="18"/>
        <v>4</v>
      </c>
      <c r="N71" s="19"/>
      <c r="O71" s="53">
        <f t="shared" si="19"/>
        <v>1</v>
      </c>
      <c r="P71" s="21"/>
      <c r="Q71">
        <f t="shared" si="16"/>
        <v>1</v>
      </c>
    </row>
    <row r="72" spans="1:17" x14ac:dyDescent="0.25">
      <c r="A72" s="38">
        <v>45393</v>
      </c>
      <c r="B72" s="56" t="s">
        <v>75</v>
      </c>
      <c r="C72" s="19" t="s">
        <v>128</v>
      </c>
      <c r="D72" s="50" t="s">
        <v>101</v>
      </c>
      <c r="E72" s="50">
        <v>100</v>
      </c>
      <c r="F72" s="19">
        <v>48</v>
      </c>
      <c r="G72" s="19">
        <v>179</v>
      </c>
      <c r="H72" s="19">
        <v>39.04</v>
      </c>
      <c r="I72" s="51">
        <f t="shared" si="17"/>
        <v>4.5850409836065573</v>
      </c>
      <c r="J72" s="19"/>
      <c r="K72" s="19" t="s">
        <v>255</v>
      </c>
      <c r="L72" s="19" t="s">
        <v>18</v>
      </c>
      <c r="M72" s="52">
        <f t="shared" si="18"/>
        <v>8</v>
      </c>
      <c r="N72" s="19"/>
      <c r="O72" s="53">
        <f t="shared" si="19"/>
        <v>1</v>
      </c>
      <c r="P72" s="21"/>
      <c r="Q72">
        <f t="shared" si="16"/>
        <v>0</v>
      </c>
    </row>
    <row r="73" spans="1:17" ht="15.75" x14ac:dyDescent="0.25">
      <c r="A73" s="58">
        <v>45394</v>
      </c>
      <c r="B73" s="56" t="s">
        <v>76</v>
      </c>
      <c r="C73" s="57" t="s">
        <v>257</v>
      </c>
      <c r="D73" s="50" t="s">
        <v>101</v>
      </c>
      <c r="E73" s="50">
        <v>100</v>
      </c>
      <c r="F73" s="19">
        <v>42</v>
      </c>
      <c r="G73" s="19">
        <v>159</v>
      </c>
      <c r="H73" s="19">
        <v>37.520000000000003</v>
      </c>
      <c r="I73" s="51">
        <f t="shared" ref="I73" si="23">IF(H73=0,0,G73/H73)</f>
        <v>4.2377398720682296</v>
      </c>
      <c r="J73" s="19"/>
      <c r="K73" s="19" t="s">
        <v>260</v>
      </c>
      <c r="L73" s="19" t="s">
        <v>18</v>
      </c>
      <c r="M73" s="52">
        <f t="shared" ref="M73" si="24">IF(E73=100,INT(F73-H73))</f>
        <v>4</v>
      </c>
      <c r="N73" s="19"/>
      <c r="O73" s="53">
        <f t="shared" ref="O73" si="25">IF(AND(E73&gt;84,E73&lt;101),1,0)</f>
        <v>1</v>
      </c>
      <c r="P73" s="21"/>
      <c r="Q73">
        <f t="shared" ref="Q73" si="26">IF(L73&lt;&gt;" ",1,0)</f>
        <v>0</v>
      </c>
    </row>
    <row r="74" spans="1:17" x14ac:dyDescent="0.25">
      <c r="A74" s="38">
        <v>45416</v>
      </c>
      <c r="B74" s="56" t="s">
        <v>24</v>
      </c>
      <c r="C74" s="19" t="s">
        <v>263</v>
      </c>
      <c r="D74" s="50" t="s">
        <v>101</v>
      </c>
      <c r="E74" s="50">
        <v>100</v>
      </c>
      <c r="F74" s="19">
        <v>41</v>
      </c>
      <c r="G74" s="19">
        <v>152</v>
      </c>
      <c r="H74" s="19">
        <v>37.520000000000003</v>
      </c>
      <c r="I74" s="51">
        <f t="shared" ref="I74:I80" si="27">IF(H74=0,0,G74/H74)</f>
        <v>4.0511727078891253</v>
      </c>
      <c r="J74" s="19"/>
      <c r="K74" s="19" t="s">
        <v>262</v>
      </c>
      <c r="L74" s="19" t="s">
        <v>18</v>
      </c>
      <c r="M74" s="52">
        <f t="shared" ref="M74:M77" si="28">IF(E74=100,INT(F74-H74))</f>
        <v>3</v>
      </c>
      <c r="N74" s="19"/>
      <c r="O74" s="53">
        <f t="shared" ref="O74:O77" si="29">IF(AND(E74&gt;84,E74&lt;101),1,0)</f>
        <v>1</v>
      </c>
      <c r="P74" s="21"/>
      <c r="Q74">
        <f t="shared" si="16"/>
        <v>0</v>
      </c>
    </row>
    <row r="75" spans="1:17" x14ac:dyDescent="0.25">
      <c r="A75" s="38">
        <v>45417</v>
      </c>
      <c r="B75" s="56" t="s">
        <v>24</v>
      </c>
      <c r="C75" s="19" t="s">
        <v>263</v>
      </c>
      <c r="D75" s="19" t="s">
        <v>136</v>
      </c>
      <c r="E75" s="50">
        <v>100</v>
      </c>
      <c r="F75" s="19">
        <v>65</v>
      </c>
      <c r="G75" s="19">
        <v>187</v>
      </c>
      <c r="H75" s="19">
        <v>59.88</v>
      </c>
      <c r="I75" s="51">
        <f t="shared" si="27"/>
        <v>3.1229124916499664</v>
      </c>
      <c r="J75" s="19"/>
      <c r="K75" s="19" t="s">
        <v>266</v>
      </c>
      <c r="L75" s="19" t="s">
        <v>18</v>
      </c>
      <c r="M75" s="52">
        <f t="shared" si="28"/>
        <v>5</v>
      </c>
      <c r="N75" s="19"/>
      <c r="O75" s="53">
        <f t="shared" si="29"/>
        <v>1</v>
      </c>
      <c r="P75" s="21"/>
      <c r="Q75">
        <f t="shared" si="16"/>
        <v>0</v>
      </c>
    </row>
    <row r="76" spans="1:17" x14ac:dyDescent="0.25">
      <c r="A76" s="38">
        <v>45429</v>
      </c>
      <c r="B76" s="8" t="s">
        <v>37</v>
      </c>
      <c r="C76" s="57" t="s">
        <v>257</v>
      </c>
      <c r="D76" s="19" t="s">
        <v>136</v>
      </c>
      <c r="E76" s="50">
        <v>100</v>
      </c>
      <c r="F76" s="19">
        <v>65</v>
      </c>
      <c r="G76" s="19">
        <v>185</v>
      </c>
      <c r="H76" s="19">
        <v>59.9</v>
      </c>
      <c r="I76" s="51">
        <f t="shared" si="27"/>
        <v>3.0884808013355594</v>
      </c>
      <c r="J76" s="19"/>
      <c r="K76" s="19" t="s">
        <v>271</v>
      </c>
      <c r="L76" s="19" t="s">
        <v>18</v>
      </c>
      <c r="M76" s="52">
        <f t="shared" si="28"/>
        <v>5</v>
      </c>
      <c r="N76" s="19"/>
      <c r="O76" s="53">
        <f t="shared" si="29"/>
        <v>1</v>
      </c>
      <c r="P76" s="21"/>
      <c r="Q76">
        <f t="shared" si="16"/>
        <v>0</v>
      </c>
    </row>
    <row r="77" spans="1:17" x14ac:dyDescent="0.25">
      <c r="A77" s="38">
        <v>45431</v>
      </c>
      <c r="B77" s="8" t="s">
        <v>37</v>
      </c>
      <c r="C77" s="57" t="s">
        <v>257</v>
      </c>
      <c r="D77" s="19" t="s">
        <v>136</v>
      </c>
      <c r="E77" s="50">
        <v>100</v>
      </c>
      <c r="F77" s="19">
        <v>66</v>
      </c>
      <c r="G77" s="19">
        <v>188</v>
      </c>
      <c r="H77" s="19">
        <v>58.91</v>
      </c>
      <c r="I77" s="51">
        <f t="shared" si="27"/>
        <v>3.1913087760991345</v>
      </c>
      <c r="J77" s="19"/>
      <c r="K77" s="19" t="s">
        <v>272</v>
      </c>
      <c r="L77" s="19" t="s">
        <v>274</v>
      </c>
      <c r="M77" s="52">
        <f t="shared" si="28"/>
        <v>7</v>
      </c>
      <c r="N77" s="24" t="s">
        <v>273</v>
      </c>
      <c r="O77" s="53">
        <f t="shared" si="29"/>
        <v>1</v>
      </c>
      <c r="P77" s="21"/>
      <c r="Q77">
        <f t="shared" si="16"/>
        <v>1</v>
      </c>
    </row>
    <row r="78" spans="1:17" x14ac:dyDescent="0.25">
      <c r="A78" s="38">
        <v>45431</v>
      </c>
      <c r="B78" s="8" t="s">
        <v>37</v>
      </c>
      <c r="C78" s="57" t="s">
        <v>257</v>
      </c>
      <c r="D78" s="50" t="s">
        <v>101</v>
      </c>
      <c r="E78" s="50">
        <v>100</v>
      </c>
      <c r="F78" s="19">
        <v>43</v>
      </c>
      <c r="G78" s="19">
        <v>161</v>
      </c>
      <c r="H78" s="19">
        <v>40.299999999999997</v>
      </c>
      <c r="I78" s="51">
        <f t="shared" si="27"/>
        <v>3.9950372208436726</v>
      </c>
      <c r="J78" s="19"/>
      <c r="K78" s="19" t="s">
        <v>270</v>
      </c>
      <c r="L78" s="19" t="s">
        <v>274</v>
      </c>
      <c r="M78" s="52">
        <f t="shared" ref="M78:M80" si="30">IF(E78=100,INT(F78-H78))</f>
        <v>2</v>
      </c>
      <c r="N78" s="19"/>
      <c r="O78" s="53">
        <f t="shared" ref="O78" si="31">IF(AND(E78&gt;84,E78&lt;101),1,0)</f>
        <v>1</v>
      </c>
      <c r="P78" s="21"/>
      <c r="Q78">
        <f t="shared" ref="Q78:Q79" si="32">IF(L78&lt;&gt;" ",1,0)</f>
        <v>1</v>
      </c>
    </row>
    <row r="79" spans="1:17" x14ac:dyDescent="0.25">
      <c r="A79" s="38">
        <v>45485</v>
      </c>
      <c r="B79" s="8" t="s">
        <v>46</v>
      </c>
      <c r="C79" s="57" t="s">
        <v>277</v>
      </c>
      <c r="D79" s="19" t="s">
        <v>136</v>
      </c>
      <c r="E79" s="50">
        <v>100</v>
      </c>
      <c r="F79" s="19">
        <v>61</v>
      </c>
      <c r="G79" s="19">
        <v>189</v>
      </c>
      <c r="H79" s="19">
        <v>52.04</v>
      </c>
      <c r="I79" s="51">
        <f t="shared" si="27"/>
        <v>3.6318216756341277</v>
      </c>
      <c r="J79" s="19"/>
      <c r="K79" s="19" t="s">
        <v>278</v>
      </c>
      <c r="L79" s="19" t="s">
        <v>18</v>
      </c>
      <c r="M79" s="52">
        <f t="shared" si="30"/>
        <v>8</v>
      </c>
      <c r="N79" s="24" t="s">
        <v>18</v>
      </c>
      <c r="O79" s="53">
        <f t="shared" ref="O79:O85" si="33">IF(AND(E79&gt;84,E79&lt;101),1,0)</f>
        <v>1</v>
      </c>
      <c r="P79" s="21"/>
      <c r="Q79">
        <f t="shared" si="32"/>
        <v>0</v>
      </c>
    </row>
    <row r="80" spans="1:17" x14ac:dyDescent="0.25">
      <c r="A80" s="38">
        <v>45486</v>
      </c>
      <c r="B80" s="8" t="s">
        <v>46</v>
      </c>
      <c r="C80" s="19" t="s">
        <v>279</v>
      </c>
      <c r="D80" s="19" t="s">
        <v>136</v>
      </c>
      <c r="E80" s="50">
        <v>100</v>
      </c>
      <c r="F80" s="19">
        <v>61</v>
      </c>
      <c r="G80" s="19">
        <v>189</v>
      </c>
      <c r="H80" s="19">
        <v>48.47</v>
      </c>
      <c r="I80" s="51">
        <f t="shared" si="27"/>
        <v>3.8993191664947391</v>
      </c>
      <c r="J80" s="19"/>
      <c r="K80" s="19" t="s">
        <v>284</v>
      </c>
      <c r="L80" s="19" t="s">
        <v>18</v>
      </c>
      <c r="M80" s="52">
        <f t="shared" si="30"/>
        <v>12</v>
      </c>
      <c r="N80" s="24" t="s">
        <v>18</v>
      </c>
      <c r="O80" s="53">
        <f t="shared" si="33"/>
        <v>1</v>
      </c>
      <c r="P80" s="21"/>
      <c r="Q80">
        <f t="shared" ref="Q80:Q82" si="34">IF(L80&lt;&gt;" ",1,0)</f>
        <v>0</v>
      </c>
    </row>
    <row r="81" spans="1:17" x14ac:dyDescent="0.25">
      <c r="A81" s="38">
        <v>45487</v>
      </c>
      <c r="B81" s="8" t="s">
        <v>46</v>
      </c>
      <c r="C81" s="57" t="s">
        <v>277</v>
      </c>
      <c r="D81" s="19" t="s">
        <v>136</v>
      </c>
      <c r="E81" s="50">
        <v>100</v>
      </c>
      <c r="F81" s="19">
        <v>58</v>
      </c>
      <c r="G81" s="19">
        <v>179</v>
      </c>
      <c r="H81" s="19">
        <v>44.11</v>
      </c>
      <c r="I81" s="51">
        <f t="shared" ref="I81:I84" si="35">IF(H81=0,0,G81/H81)</f>
        <v>4.0580367263659038</v>
      </c>
      <c r="J81" s="19"/>
      <c r="K81" s="19" t="s">
        <v>285</v>
      </c>
      <c r="L81" s="19" t="s">
        <v>287</v>
      </c>
      <c r="M81" s="52">
        <f t="shared" ref="M81:M84" si="36">IF(E81=100,INT(F81-H81))</f>
        <v>13</v>
      </c>
      <c r="N81" s="24" t="s">
        <v>18</v>
      </c>
      <c r="O81" s="53">
        <f t="shared" si="33"/>
        <v>1</v>
      </c>
      <c r="P81" s="21"/>
      <c r="Q81">
        <f t="shared" si="34"/>
        <v>1</v>
      </c>
    </row>
    <row r="82" spans="1:17" x14ac:dyDescent="0.25">
      <c r="A82" s="38">
        <v>45487</v>
      </c>
      <c r="B82" s="8" t="s">
        <v>46</v>
      </c>
      <c r="C82" s="19" t="s">
        <v>279</v>
      </c>
      <c r="D82" s="50" t="s">
        <v>101</v>
      </c>
      <c r="E82" s="50">
        <v>100</v>
      </c>
      <c r="F82" s="19">
        <v>39</v>
      </c>
      <c r="G82" s="19">
        <v>146</v>
      </c>
      <c r="H82" s="19">
        <v>39</v>
      </c>
      <c r="I82" s="51">
        <f t="shared" ref="I82" si="37">IF(H82=0,0,G82/H82)</f>
        <v>3.7435897435897436</v>
      </c>
      <c r="J82" s="19"/>
      <c r="K82" s="19" t="s">
        <v>286</v>
      </c>
      <c r="L82" s="19" t="s">
        <v>287</v>
      </c>
      <c r="M82" s="52">
        <f t="shared" ref="M82" si="38">IF(E82=100,INT(F82-H82))</f>
        <v>0</v>
      </c>
      <c r="N82" s="24" t="s">
        <v>18</v>
      </c>
      <c r="O82" s="53">
        <f t="shared" si="33"/>
        <v>1</v>
      </c>
      <c r="P82" s="21"/>
      <c r="Q82">
        <f t="shared" si="34"/>
        <v>1</v>
      </c>
    </row>
    <row r="83" spans="1:17" x14ac:dyDescent="0.25">
      <c r="A83" s="38">
        <v>45590</v>
      </c>
      <c r="B83" s="8" t="s">
        <v>46</v>
      </c>
      <c r="C83" s="19" t="s">
        <v>288</v>
      </c>
      <c r="D83" s="50" t="s">
        <v>101</v>
      </c>
      <c r="E83" s="50">
        <v>100</v>
      </c>
      <c r="F83" s="19">
        <v>47</v>
      </c>
      <c r="G83" s="19">
        <v>177</v>
      </c>
      <c r="H83" s="19">
        <v>43.18</v>
      </c>
      <c r="I83" s="51">
        <f t="shared" si="35"/>
        <v>4.0991199629458084</v>
      </c>
      <c r="J83" s="19"/>
      <c r="K83" s="19" t="s">
        <v>289</v>
      </c>
      <c r="L83" s="19" t="s">
        <v>18</v>
      </c>
      <c r="M83" s="52">
        <f t="shared" si="36"/>
        <v>3</v>
      </c>
      <c r="N83" s="24" t="s">
        <v>18</v>
      </c>
      <c r="O83" s="53">
        <f t="shared" si="33"/>
        <v>1</v>
      </c>
      <c r="P83" s="21"/>
      <c r="Q83">
        <f t="shared" ref="Q83:Q84" si="39">IF(L83&lt;&gt;" ",1,0)</f>
        <v>0</v>
      </c>
    </row>
    <row r="84" spans="1:17" x14ac:dyDescent="0.25">
      <c r="A84" s="38">
        <v>45591</v>
      </c>
      <c r="B84" s="8" t="s">
        <v>46</v>
      </c>
      <c r="C84" s="19" t="s">
        <v>288</v>
      </c>
      <c r="D84" s="50" t="s">
        <v>101</v>
      </c>
      <c r="E84" s="50">
        <v>100</v>
      </c>
      <c r="F84" s="19">
        <v>46</v>
      </c>
      <c r="G84" s="19">
        <v>172</v>
      </c>
      <c r="H84" s="19">
        <v>42.47</v>
      </c>
      <c r="I84" s="51">
        <f t="shared" si="35"/>
        <v>4.0499175888862728</v>
      </c>
      <c r="J84" s="19"/>
      <c r="K84" s="19" t="s">
        <v>291</v>
      </c>
      <c r="L84" s="19" t="s">
        <v>18</v>
      </c>
      <c r="M84" s="52">
        <f t="shared" si="36"/>
        <v>3</v>
      </c>
      <c r="N84" s="24" t="s">
        <v>18</v>
      </c>
      <c r="O84" s="53">
        <f t="shared" si="33"/>
        <v>1</v>
      </c>
      <c r="P84" s="21"/>
      <c r="Q84">
        <f t="shared" si="39"/>
        <v>0</v>
      </c>
    </row>
    <row r="85" spans="1:17" x14ac:dyDescent="0.25">
      <c r="A85" s="38">
        <v>45592</v>
      </c>
      <c r="B85" s="8" t="s">
        <v>46</v>
      </c>
      <c r="C85" s="19" t="s">
        <v>288</v>
      </c>
      <c r="D85" s="50" t="s">
        <v>101</v>
      </c>
      <c r="E85" s="50">
        <v>100</v>
      </c>
      <c r="F85" s="19">
        <v>43</v>
      </c>
      <c r="G85" s="50">
        <v>160</v>
      </c>
      <c r="H85" s="19">
        <v>42.5</v>
      </c>
      <c r="I85" s="51">
        <f t="shared" ref="I85:I86" si="40">IF(H85=0,0,G85/H85)</f>
        <v>3.7647058823529411</v>
      </c>
      <c r="J85" s="19"/>
      <c r="K85" s="19" t="s">
        <v>293</v>
      </c>
      <c r="L85" s="19" t="s">
        <v>18</v>
      </c>
      <c r="M85" s="52">
        <f t="shared" ref="M85:M86" si="41">IF(E85=100,INT(F85-H85))</f>
        <v>0</v>
      </c>
      <c r="N85" s="24" t="s">
        <v>18</v>
      </c>
      <c r="O85" s="53">
        <f t="shared" si="33"/>
        <v>1</v>
      </c>
      <c r="P85" s="21"/>
      <c r="Q85">
        <f t="shared" ref="Q85:Q86" si="42">IF(L85&lt;&gt;" ",1,0)</f>
        <v>0</v>
      </c>
    </row>
    <row r="86" spans="1:17" x14ac:dyDescent="0.25">
      <c r="A86" s="38">
        <v>45626</v>
      </c>
      <c r="B86" s="56" t="s">
        <v>24</v>
      </c>
      <c r="C86" s="61" t="s">
        <v>292</v>
      </c>
      <c r="D86" s="19" t="s">
        <v>136</v>
      </c>
      <c r="E86" s="50">
        <v>100</v>
      </c>
      <c r="F86" s="19">
        <v>58</v>
      </c>
      <c r="G86" s="19">
        <v>181</v>
      </c>
      <c r="H86" s="19">
        <v>50.87</v>
      </c>
      <c r="I86" s="51">
        <f t="shared" si="40"/>
        <v>3.5580892471004524</v>
      </c>
      <c r="J86" s="19"/>
      <c r="K86" s="19" t="s">
        <v>294</v>
      </c>
      <c r="L86" s="19" t="s">
        <v>18</v>
      </c>
      <c r="M86" s="52">
        <f t="shared" si="41"/>
        <v>7</v>
      </c>
      <c r="N86" s="24" t="s">
        <v>18</v>
      </c>
      <c r="O86" s="53">
        <f t="shared" ref="O86" si="43">IF(AND(E86&gt;84,E86&lt;101),1,0)</f>
        <v>1</v>
      </c>
      <c r="P86" s="21"/>
      <c r="Q86">
        <f t="shared" si="42"/>
        <v>0</v>
      </c>
    </row>
    <row r="87" spans="1:17" x14ac:dyDescent="0.25">
      <c r="A87" s="38">
        <v>45627</v>
      </c>
      <c r="B87" s="56" t="s">
        <v>24</v>
      </c>
      <c r="C87" s="60" t="s">
        <v>292</v>
      </c>
      <c r="D87" s="19" t="s">
        <v>101</v>
      </c>
      <c r="E87" s="50">
        <v>100</v>
      </c>
      <c r="F87" s="19">
        <v>39</v>
      </c>
      <c r="G87" s="19">
        <v>148</v>
      </c>
      <c r="H87" s="19">
        <v>38.61</v>
      </c>
      <c r="I87" s="51">
        <f t="shared" ref="I87:I88" si="44">IF(H87=0,0,G87/H87)</f>
        <v>3.8332038332038332</v>
      </c>
      <c r="J87" s="19"/>
      <c r="K87" s="19" t="s">
        <v>296</v>
      </c>
      <c r="L87" s="19" t="s">
        <v>18</v>
      </c>
      <c r="M87" s="52">
        <f t="shared" ref="M87:M88" si="45">IF(E87=100,INT(F87-H87))</f>
        <v>0</v>
      </c>
      <c r="N87" s="24" t="s">
        <v>18</v>
      </c>
      <c r="O87" s="53">
        <f t="shared" ref="O87:O88" si="46">IF(AND(E87&gt;84,E87&lt;101),1,0)</f>
        <v>1</v>
      </c>
      <c r="P87" s="21"/>
      <c r="Q87">
        <f t="shared" ref="Q87:Q88" si="47">IF(L87&lt;&gt;" ",1,0)</f>
        <v>0</v>
      </c>
    </row>
    <row r="88" spans="1:17" x14ac:dyDescent="0.25">
      <c r="A88" s="38">
        <v>45632</v>
      </c>
      <c r="B88" s="8" t="s">
        <v>21</v>
      </c>
      <c r="C88" s="64" t="s">
        <v>298</v>
      </c>
      <c r="D88" s="19" t="s">
        <v>136</v>
      </c>
      <c r="E88" s="50">
        <v>100</v>
      </c>
      <c r="F88" s="19">
        <v>61</v>
      </c>
      <c r="G88" s="19">
        <v>188</v>
      </c>
      <c r="H88" s="19">
        <v>51.56</v>
      </c>
      <c r="I88" s="51">
        <f t="shared" si="44"/>
        <v>3.6462373933281613</v>
      </c>
      <c r="J88" s="19">
        <v>3</v>
      </c>
      <c r="K88" s="19" t="s">
        <v>299</v>
      </c>
      <c r="L88" s="19" t="s">
        <v>18</v>
      </c>
      <c r="M88" s="52">
        <f t="shared" si="45"/>
        <v>9</v>
      </c>
      <c r="N88" s="24" t="s">
        <v>18</v>
      </c>
      <c r="O88" s="53">
        <f t="shared" si="46"/>
        <v>1</v>
      </c>
      <c r="P88" s="21"/>
      <c r="Q88">
        <f t="shared" si="47"/>
        <v>0</v>
      </c>
    </row>
    <row r="89" spans="1:17" x14ac:dyDescent="0.25">
      <c r="A89" s="38">
        <v>45634</v>
      </c>
      <c r="B89" s="8" t="s">
        <v>21</v>
      </c>
      <c r="C89" s="64" t="s">
        <v>298</v>
      </c>
      <c r="D89" s="19" t="s">
        <v>136</v>
      </c>
      <c r="E89" s="50">
        <v>100</v>
      </c>
      <c r="F89" s="19">
        <v>63</v>
      </c>
      <c r="G89" s="19">
        <v>195</v>
      </c>
      <c r="H89" s="19">
        <v>53.18</v>
      </c>
      <c r="I89" s="51">
        <f t="shared" ref="I89:I91" si="48">IF(H89=0,0,G89/H89)</f>
        <v>3.6667920270778489</v>
      </c>
      <c r="J89" s="19"/>
      <c r="K89" s="19" t="s">
        <v>302</v>
      </c>
      <c r="L89" s="19" t="s">
        <v>312</v>
      </c>
      <c r="M89" s="52">
        <f t="shared" ref="M89:M91" si="49">IF(E89=100,INT(F89-H89))</f>
        <v>9</v>
      </c>
      <c r="N89" s="24" t="s">
        <v>18</v>
      </c>
      <c r="O89" s="53">
        <f t="shared" ref="O89:O91" si="50">IF(AND(E89&gt;84,E89&lt;101),1,0)</f>
        <v>1</v>
      </c>
      <c r="P89" s="21"/>
      <c r="Q89">
        <f t="shared" ref="Q89:Q91" si="51">IF(L89&lt;&gt;" ",1,0)</f>
        <v>1</v>
      </c>
    </row>
    <row r="90" spans="1:17" x14ac:dyDescent="0.25">
      <c r="A90" s="38">
        <v>45634</v>
      </c>
      <c r="B90" s="8" t="s">
        <v>21</v>
      </c>
      <c r="C90" s="64" t="s">
        <v>298</v>
      </c>
      <c r="D90" s="19" t="s">
        <v>101</v>
      </c>
      <c r="E90" s="50">
        <v>100</v>
      </c>
      <c r="F90" s="19">
        <v>43</v>
      </c>
      <c r="G90" s="19">
        <v>163</v>
      </c>
      <c r="H90" s="19">
        <v>40.93</v>
      </c>
      <c r="I90" s="51">
        <f t="shared" si="48"/>
        <v>3.9824089909601761</v>
      </c>
      <c r="J90" s="19"/>
      <c r="K90" s="19" t="s">
        <v>303</v>
      </c>
      <c r="L90" s="19" t="s">
        <v>312</v>
      </c>
      <c r="M90" s="52">
        <f t="shared" si="49"/>
        <v>2</v>
      </c>
      <c r="N90" s="24" t="s">
        <v>18</v>
      </c>
      <c r="O90" s="53">
        <f t="shared" si="50"/>
        <v>1</v>
      </c>
      <c r="P90" s="21"/>
      <c r="Q90">
        <f t="shared" si="51"/>
        <v>1</v>
      </c>
    </row>
    <row r="91" spans="1:17" x14ac:dyDescent="0.25">
      <c r="A91" s="38">
        <v>45680</v>
      </c>
      <c r="B91" s="8" t="s">
        <v>46</v>
      </c>
      <c r="C91" s="64" t="s">
        <v>305</v>
      </c>
      <c r="D91" s="19" t="s">
        <v>136</v>
      </c>
      <c r="E91" s="50">
        <v>100</v>
      </c>
      <c r="F91" s="19">
        <v>58</v>
      </c>
      <c r="G91" s="19">
        <v>181</v>
      </c>
      <c r="H91" s="19">
        <v>49.72</v>
      </c>
      <c r="I91" s="51">
        <f t="shared" si="48"/>
        <v>3.6403861625100564</v>
      </c>
      <c r="J91" s="19"/>
      <c r="K91" s="19" t="s">
        <v>311</v>
      </c>
      <c r="L91" s="19" t="s">
        <v>321</v>
      </c>
      <c r="M91" s="52">
        <f t="shared" si="49"/>
        <v>8</v>
      </c>
      <c r="N91" s="24" t="s">
        <v>18</v>
      </c>
      <c r="O91" s="53">
        <f t="shared" si="50"/>
        <v>1</v>
      </c>
      <c r="P91" s="21"/>
      <c r="Q91">
        <f t="shared" si="51"/>
        <v>1</v>
      </c>
    </row>
    <row r="92" spans="1:17" x14ac:dyDescent="0.25">
      <c r="A92" s="38">
        <v>45680</v>
      </c>
      <c r="B92" s="8" t="s">
        <v>46</v>
      </c>
      <c r="C92" s="64" t="s">
        <v>140</v>
      </c>
      <c r="D92" s="19" t="s">
        <v>101</v>
      </c>
      <c r="E92" s="50">
        <v>100</v>
      </c>
      <c r="F92" s="19">
        <v>41</v>
      </c>
      <c r="G92" s="19">
        <v>153</v>
      </c>
      <c r="H92" s="19">
        <v>39.6</v>
      </c>
      <c r="I92" s="51">
        <f t="shared" ref="I92:I94" si="52">IF(H92=0,0,G92/H92)</f>
        <v>3.8636363636363633</v>
      </c>
      <c r="J92" s="19"/>
      <c r="K92" s="19" t="s">
        <v>310</v>
      </c>
      <c r="L92" s="19" t="s">
        <v>321</v>
      </c>
      <c r="M92" s="52">
        <f t="shared" ref="M92:M94" si="53">IF(E92=100,INT(F92-H92))</f>
        <v>1</v>
      </c>
      <c r="N92" s="24" t="s">
        <v>18</v>
      </c>
      <c r="O92" s="53">
        <f t="shared" ref="O92:O94" si="54">IF(AND(E92&gt;84,E92&lt;101),1,0)</f>
        <v>1</v>
      </c>
      <c r="P92" s="21"/>
      <c r="Q92">
        <f t="shared" ref="Q92:Q94" si="55">IF(L92&lt;&gt;" ",1,0)</f>
        <v>1</v>
      </c>
    </row>
    <row r="93" spans="1:17" x14ac:dyDescent="0.25">
      <c r="A93" s="38">
        <v>45682</v>
      </c>
      <c r="B93" s="8" t="s">
        <v>46</v>
      </c>
      <c r="C93" s="64" t="s">
        <v>305</v>
      </c>
      <c r="D93" s="19" t="s">
        <v>136</v>
      </c>
      <c r="E93" s="50">
        <v>100</v>
      </c>
      <c r="F93" s="19">
        <v>62</v>
      </c>
      <c r="G93" s="19">
        <v>193</v>
      </c>
      <c r="H93" s="19">
        <v>54.67</v>
      </c>
      <c r="I93" s="51">
        <f t="shared" si="52"/>
        <v>3.5302725443570511</v>
      </c>
      <c r="J93" s="19"/>
      <c r="K93" s="19" t="s">
        <v>314</v>
      </c>
      <c r="L93" s="19" t="s">
        <v>18</v>
      </c>
      <c r="M93" s="52">
        <f t="shared" si="53"/>
        <v>7</v>
      </c>
      <c r="N93" s="24" t="s">
        <v>18</v>
      </c>
      <c r="O93" s="53">
        <f t="shared" si="54"/>
        <v>1</v>
      </c>
      <c r="P93" s="21"/>
      <c r="Q93">
        <f t="shared" si="55"/>
        <v>0</v>
      </c>
    </row>
    <row r="94" spans="1:17" x14ac:dyDescent="0.25">
      <c r="A94" s="38">
        <v>45683</v>
      </c>
      <c r="B94" s="8" t="s">
        <v>46</v>
      </c>
      <c r="C94" s="64" t="s">
        <v>305</v>
      </c>
      <c r="D94" s="19" t="s">
        <v>101</v>
      </c>
      <c r="E94" s="50">
        <v>100</v>
      </c>
      <c r="F94" s="19">
        <v>45</v>
      </c>
      <c r="G94" s="19">
        <v>170</v>
      </c>
      <c r="H94" s="19">
        <v>43.73</v>
      </c>
      <c r="I94" s="51">
        <f t="shared" si="52"/>
        <v>3.8874914246512695</v>
      </c>
      <c r="J94" s="19"/>
      <c r="K94" s="19" t="s">
        <v>313</v>
      </c>
      <c r="L94" s="19" t="s">
        <v>18</v>
      </c>
      <c r="M94" s="52">
        <f t="shared" si="53"/>
        <v>1</v>
      </c>
      <c r="N94" s="24" t="s">
        <v>18</v>
      </c>
      <c r="O94" s="53">
        <f t="shared" si="54"/>
        <v>1</v>
      </c>
      <c r="P94" s="21"/>
      <c r="Q94">
        <f t="shared" si="55"/>
        <v>0</v>
      </c>
    </row>
    <row r="95" spans="1:17" x14ac:dyDescent="0.25">
      <c r="A95" s="38">
        <v>45697</v>
      </c>
      <c r="B95" s="8" t="s">
        <v>24</v>
      </c>
      <c r="C95" s="64" t="s">
        <v>316</v>
      </c>
      <c r="D95" s="19" t="s">
        <v>136</v>
      </c>
      <c r="E95" s="50">
        <v>100</v>
      </c>
      <c r="F95" s="19">
        <v>60</v>
      </c>
      <c r="G95" s="19">
        <v>186</v>
      </c>
      <c r="H95" s="19">
        <v>54.96</v>
      </c>
      <c r="I95" s="51">
        <f t="shared" ref="I95:I96" si="56">IF(H95=0,0,G95/H95)</f>
        <v>3.3842794759825328</v>
      </c>
      <c r="J95" s="19"/>
      <c r="K95" s="19" t="s">
        <v>322</v>
      </c>
      <c r="L95" s="19" t="s">
        <v>324</v>
      </c>
      <c r="M95" s="52">
        <f t="shared" ref="M95:M96" si="57">IF(E95=100,INT(F95-H95))</f>
        <v>5</v>
      </c>
      <c r="N95" s="24" t="s">
        <v>18</v>
      </c>
      <c r="O95" s="53">
        <f t="shared" ref="O95:O96" si="58">IF(AND(E95&gt;84,E95&lt;101),1,0)</f>
        <v>1</v>
      </c>
      <c r="P95" s="21"/>
      <c r="Q95">
        <f t="shared" ref="Q95:Q96" si="59">IF(L95&lt;&gt;" ",1,0)</f>
        <v>1</v>
      </c>
    </row>
    <row r="96" spans="1:17" x14ac:dyDescent="0.25">
      <c r="A96" s="38">
        <v>45697</v>
      </c>
      <c r="B96" s="8" t="s">
        <v>24</v>
      </c>
      <c r="C96" s="64" t="s">
        <v>316</v>
      </c>
      <c r="D96" s="19" t="s">
        <v>101</v>
      </c>
      <c r="E96" s="50">
        <v>100</v>
      </c>
      <c r="F96" s="19">
        <v>46</v>
      </c>
      <c r="G96" s="19">
        <v>173</v>
      </c>
      <c r="H96" s="19">
        <v>43.78</v>
      </c>
      <c r="I96" s="51">
        <f t="shared" si="56"/>
        <v>3.9515760621288258</v>
      </c>
      <c r="J96" s="19"/>
      <c r="K96" s="19" t="s">
        <v>315</v>
      </c>
      <c r="L96" s="19" t="s">
        <v>324</v>
      </c>
      <c r="M96" s="52">
        <f t="shared" si="57"/>
        <v>2</v>
      </c>
      <c r="N96" s="24" t="s">
        <v>18</v>
      </c>
      <c r="O96" s="53">
        <f t="shared" si="58"/>
        <v>1</v>
      </c>
      <c r="P96" s="21"/>
      <c r="Q96">
        <f t="shared" si="59"/>
        <v>1</v>
      </c>
    </row>
    <row r="97" spans="1:17" x14ac:dyDescent="0.25">
      <c r="A97" s="38">
        <v>45710</v>
      </c>
      <c r="B97" s="8" t="s">
        <v>37</v>
      </c>
      <c r="C97" s="64" t="s">
        <v>42</v>
      </c>
      <c r="D97" s="19" t="s">
        <v>101</v>
      </c>
      <c r="E97" s="50">
        <v>100</v>
      </c>
      <c r="F97" s="19">
        <v>41</v>
      </c>
      <c r="G97" s="19">
        <v>152</v>
      </c>
      <c r="H97" s="19">
        <v>39.46</v>
      </c>
      <c r="I97" s="51">
        <f t="shared" ref="I97" si="60">IF(H97=0,0,G97/H97)</f>
        <v>3.8520020273694882</v>
      </c>
      <c r="J97" s="19"/>
      <c r="K97" s="19" t="s">
        <v>323</v>
      </c>
      <c r="L97" s="19" t="s">
        <v>327</v>
      </c>
      <c r="M97" s="52">
        <f t="shared" ref="M97" si="61">IF(E97=100,INT(F97-H97))</f>
        <v>1</v>
      </c>
      <c r="N97" s="24" t="s">
        <v>18</v>
      </c>
      <c r="O97" s="53">
        <f t="shared" ref="O97" si="62">IF(AND(E97&gt;84,E97&lt;101),1,0)</f>
        <v>1</v>
      </c>
      <c r="P97" s="21"/>
      <c r="Q97">
        <f t="shared" ref="Q97" si="63">IF(L97&lt;&gt;" ",1,0)</f>
        <v>1</v>
      </c>
    </row>
    <row r="98" spans="1:17" x14ac:dyDescent="0.25">
      <c r="A98" s="38">
        <v>45710</v>
      </c>
      <c r="B98" s="8" t="s">
        <v>37</v>
      </c>
      <c r="C98" s="64" t="s">
        <v>42</v>
      </c>
      <c r="D98" s="19" t="s">
        <v>136</v>
      </c>
      <c r="E98" s="50">
        <v>100</v>
      </c>
      <c r="F98" s="19">
        <v>61</v>
      </c>
      <c r="G98" s="19">
        <v>188</v>
      </c>
      <c r="H98" s="19">
        <v>54.03</v>
      </c>
      <c r="I98" s="51">
        <f t="shared" ref="I98:I99" si="64">IF(H98=0,0,G98/H98)</f>
        <v>3.4795483990375717</v>
      </c>
      <c r="J98" s="19"/>
      <c r="K98" s="19" t="s">
        <v>326</v>
      </c>
      <c r="L98" s="19" t="s">
        <v>327</v>
      </c>
      <c r="M98" s="52">
        <f t="shared" ref="M98:M99" si="65">IF(E98=100,INT(F98-H98))</f>
        <v>6</v>
      </c>
      <c r="N98" s="24" t="s">
        <v>18</v>
      </c>
      <c r="O98" s="53">
        <f t="shared" ref="O98:O99" si="66">IF(AND(E98&gt;84,E98&lt;101),1,0)</f>
        <v>1</v>
      </c>
      <c r="P98" s="21"/>
      <c r="Q98">
        <f t="shared" ref="Q98:Q99" si="67">IF(L98&lt;&gt;" ",1,0)</f>
        <v>1</v>
      </c>
    </row>
    <row r="99" spans="1:17" x14ac:dyDescent="0.25">
      <c r="A99" s="38">
        <v>45711</v>
      </c>
      <c r="B99" s="8" t="s">
        <v>37</v>
      </c>
      <c r="C99" s="64" t="s">
        <v>42</v>
      </c>
      <c r="D99" s="19" t="s">
        <v>101</v>
      </c>
      <c r="E99" s="50">
        <v>100</v>
      </c>
      <c r="F99" s="19">
        <v>40</v>
      </c>
      <c r="G99" s="19">
        <v>150</v>
      </c>
      <c r="H99" s="19">
        <v>35.479999999999997</v>
      </c>
      <c r="I99" s="51">
        <f t="shared" si="64"/>
        <v>4.2277339346110487</v>
      </c>
      <c r="J99" s="19"/>
      <c r="K99" s="19" t="s">
        <v>328</v>
      </c>
      <c r="L99" s="19" t="s">
        <v>330</v>
      </c>
      <c r="M99" s="52">
        <f t="shared" si="65"/>
        <v>4</v>
      </c>
      <c r="N99" s="24" t="s">
        <v>18</v>
      </c>
      <c r="O99" s="53">
        <f t="shared" si="66"/>
        <v>1</v>
      </c>
      <c r="P99" s="21"/>
      <c r="Q99">
        <f t="shared" si="67"/>
        <v>1</v>
      </c>
    </row>
    <row r="100" spans="1:17" x14ac:dyDescent="0.25">
      <c r="A100" s="38">
        <v>45711</v>
      </c>
      <c r="B100" s="8" t="s">
        <v>37</v>
      </c>
      <c r="C100" s="64" t="s">
        <v>42</v>
      </c>
      <c r="D100" s="19" t="s">
        <v>136</v>
      </c>
      <c r="E100" s="50">
        <v>100</v>
      </c>
      <c r="F100" s="19">
        <v>57</v>
      </c>
      <c r="G100" s="19">
        <v>176</v>
      </c>
      <c r="H100" s="19">
        <v>53.33</v>
      </c>
      <c r="I100" s="51">
        <f t="shared" ref="I100:I101" si="68">IF(H100=0,0,G100/H100)</f>
        <v>3.300206262891431</v>
      </c>
      <c r="J100" s="19"/>
      <c r="K100" s="19" t="s">
        <v>331</v>
      </c>
      <c r="L100" s="19" t="s">
        <v>330</v>
      </c>
      <c r="M100" s="52">
        <f t="shared" ref="M100:M101" si="69">IF(E100=100,INT(F100-H100))</f>
        <v>3</v>
      </c>
      <c r="N100" s="24" t="s">
        <v>18</v>
      </c>
      <c r="O100" s="53">
        <f t="shared" ref="O100:O101" si="70">IF(AND(E100&gt;84,E100&lt;101),1,0)</f>
        <v>1</v>
      </c>
      <c r="P100" s="21"/>
      <c r="Q100">
        <f t="shared" ref="Q100:Q101" si="71">IF(L100&lt;&gt;" ",1,0)</f>
        <v>1</v>
      </c>
    </row>
    <row r="101" spans="1:17" x14ac:dyDescent="0.25">
      <c r="A101" s="38">
        <v>45723</v>
      </c>
      <c r="B101" s="8" t="s">
        <v>21</v>
      </c>
      <c r="C101" s="64" t="s">
        <v>35</v>
      </c>
      <c r="D101" s="19" t="s">
        <v>101</v>
      </c>
      <c r="E101" s="50">
        <v>100</v>
      </c>
      <c r="F101" s="19">
        <v>39</v>
      </c>
      <c r="G101" s="19">
        <v>146</v>
      </c>
      <c r="H101" s="19">
        <v>36.86</v>
      </c>
      <c r="I101" s="51">
        <f t="shared" si="68"/>
        <v>3.9609332609875203</v>
      </c>
      <c r="J101" s="19"/>
      <c r="K101" s="19" t="s">
        <v>334</v>
      </c>
      <c r="L101" s="19" t="s">
        <v>18</v>
      </c>
      <c r="M101" s="52">
        <f t="shared" si="69"/>
        <v>2</v>
      </c>
      <c r="N101" s="24" t="s">
        <v>18</v>
      </c>
      <c r="O101" s="53">
        <f t="shared" si="70"/>
        <v>1</v>
      </c>
      <c r="P101" s="21"/>
      <c r="Q101">
        <f t="shared" si="71"/>
        <v>0</v>
      </c>
    </row>
    <row r="102" spans="1:17" x14ac:dyDescent="0.25">
      <c r="A102" s="38">
        <v>45725</v>
      </c>
      <c r="B102" s="8" t="s">
        <v>21</v>
      </c>
      <c r="C102" s="64" t="s">
        <v>35</v>
      </c>
      <c r="D102" s="19" t="s">
        <v>101</v>
      </c>
      <c r="E102" s="50">
        <v>100</v>
      </c>
      <c r="F102" s="19">
        <v>44</v>
      </c>
      <c r="G102" s="19">
        <v>165</v>
      </c>
      <c r="H102" s="19">
        <v>44.38</v>
      </c>
      <c r="I102" s="51">
        <f t="shared" ref="I102:I106" si="72">IF(H102=0,0,G102/H102)</f>
        <v>3.7178909418657051</v>
      </c>
      <c r="J102" s="19"/>
      <c r="K102" s="19" t="s">
        <v>335</v>
      </c>
      <c r="L102" s="19" t="s">
        <v>18</v>
      </c>
      <c r="M102" s="52">
        <v>0</v>
      </c>
      <c r="N102" s="24" t="s">
        <v>18</v>
      </c>
      <c r="O102" s="53">
        <f t="shared" ref="O102:O106" si="73">IF(AND(E102&gt;84,E102&lt;101),1,0)</f>
        <v>1</v>
      </c>
      <c r="P102" s="21"/>
      <c r="Q102">
        <f t="shared" ref="Q102:Q106" si="74">IF(L102&lt;&gt;" ",1,0)</f>
        <v>0</v>
      </c>
    </row>
    <row r="103" spans="1:17" x14ac:dyDescent="0.25">
      <c r="A103" s="38">
        <v>45779</v>
      </c>
      <c r="B103" s="8" t="s">
        <v>24</v>
      </c>
      <c r="C103" s="64" t="s">
        <v>338</v>
      </c>
      <c r="D103" s="19" t="s">
        <v>136</v>
      </c>
      <c r="E103" s="50">
        <v>100</v>
      </c>
      <c r="F103" s="19">
        <v>57</v>
      </c>
      <c r="G103" s="19">
        <v>177</v>
      </c>
      <c r="H103" s="19">
        <v>51.52</v>
      </c>
      <c r="I103" s="51">
        <f t="shared" si="72"/>
        <v>3.43555900621118</v>
      </c>
      <c r="J103" s="19"/>
      <c r="K103" s="19" t="s">
        <v>339</v>
      </c>
      <c r="L103" s="19" t="s">
        <v>18</v>
      </c>
      <c r="M103" s="52">
        <f t="shared" ref="M103:M106" si="75">IF(E103=100,INT(F103-H103))</f>
        <v>5</v>
      </c>
      <c r="N103" s="24" t="s">
        <v>18</v>
      </c>
      <c r="O103" s="53">
        <f t="shared" si="73"/>
        <v>1</v>
      </c>
      <c r="P103" s="21"/>
      <c r="Q103">
        <f t="shared" si="74"/>
        <v>0</v>
      </c>
    </row>
    <row r="104" spans="1:17" x14ac:dyDescent="0.25">
      <c r="A104" s="38">
        <v>45780</v>
      </c>
      <c r="B104" s="8" t="s">
        <v>24</v>
      </c>
      <c r="C104" s="64" t="s">
        <v>338</v>
      </c>
      <c r="D104" s="19" t="s">
        <v>101</v>
      </c>
      <c r="E104" s="50">
        <v>100</v>
      </c>
      <c r="F104" s="19">
        <v>41</v>
      </c>
      <c r="G104" s="19">
        <v>153</v>
      </c>
      <c r="H104" s="19">
        <v>38.729999999999997</v>
      </c>
      <c r="I104" s="51">
        <f t="shared" si="72"/>
        <v>3.9504260263361739</v>
      </c>
      <c r="J104" s="19"/>
      <c r="K104" s="19" t="s">
        <v>337</v>
      </c>
      <c r="L104" s="19" t="s">
        <v>18</v>
      </c>
      <c r="M104" s="52">
        <f t="shared" si="75"/>
        <v>2</v>
      </c>
      <c r="N104" s="24" t="s">
        <v>18</v>
      </c>
      <c r="O104" s="53">
        <f t="shared" si="73"/>
        <v>1</v>
      </c>
      <c r="P104" s="21"/>
      <c r="Q104">
        <f t="shared" si="74"/>
        <v>0</v>
      </c>
    </row>
    <row r="105" spans="1:17" x14ac:dyDescent="0.25">
      <c r="A105" s="38">
        <v>45781</v>
      </c>
      <c r="B105" s="8" t="s">
        <v>24</v>
      </c>
      <c r="C105" s="64" t="s">
        <v>338</v>
      </c>
      <c r="D105" s="19" t="s">
        <v>136</v>
      </c>
      <c r="E105" s="50">
        <v>100</v>
      </c>
      <c r="F105" s="19">
        <v>55</v>
      </c>
      <c r="G105" s="19">
        <v>170</v>
      </c>
      <c r="H105" s="19">
        <v>47.45</v>
      </c>
      <c r="I105" s="51">
        <f t="shared" si="72"/>
        <v>3.5827186512118017</v>
      </c>
      <c r="J105" s="19"/>
      <c r="K105" s="19" t="s">
        <v>346</v>
      </c>
      <c r="L105" s="19" t="s">
        <v>350</v>
      </c>
      <c r="M105" s="52">
        <f t="shared" si="75"/>
        <v>7</v>
      </c>
      <c r="N105" s="24" t="s">
        <v>18</v>
      </c>
      <c r="O105" s="53">
        <f t="shared" si="73"/>
        <v>1</v>
      </c>
      <c r="P105" s="21"/>
      <c r="Q105">
        <f t="shared" si="74"/>
        <v>1</v>
      </c>
    </row>
    <row r="106" spans="1:17" x14ac:dyDescent="0.25">
      <c r="A106" s="38">
        <v>45781</v>
      </c>
      <c r="B106" s="8" t="s">
        <v>24</v>
      </c>
      <c r="C106" s="64" t="s">
        <v>338</v>
      </c>
      <c r="D106" s="19" t="s">
        <v>101</v>
      </c>
      <c r="E106" s="50">
        <v>100</v>
      </c>
      <c r="F106" s="19">
        <v>39</v>
      </c>
      <c r="G106" s="19">
        <v>146</v>
      </c>
      <c r="H106" s="19">
        <v>36.299999999999997</v>
      </c>
      <c r="I106" s="51">
        <f t="shared" si="72"/>
        <v>4.0220385674931132</v>
      </c>
      <c r="J106" s="19"/>
      <c r="K106" s="19" t="s">
        <v>344</v>
      </c>
      <c r="L106" s="19" t="s">
        <v>350</v>
      </c>
      <c r="M106" s="52">
        <f t="shared" si="75"/>
        <v>2</v>
      </c>
      <c r="N106" s="24" t="s">
        <v>18</v>
      </c>
      <c r="O106" s="53">
        <f t="shared" si="73"/>
        <v>1</v>
      </c>
      <c r="P106" s="21"/>
      <c r="Q106">
        <f t="shared" si="74"/>
        <v>1</v>
      </c>
    </row>
    <row r="107" spans="1:17" x14ac:dyDescent="0.25">
      <c r="A107" s="38">
        <v>45793</v>
      </c>
      <c r="B107" s="8" t="s">
        <v>37</v>
      </c>
      <c r="C107" s="66" t="s">
        <v>347</v>
      </c>
      <c r="D107" s="19" t="s">
        <v>136</v>
      </c>
      <c r="E107" s="50">
        <v>100</v>
      </c>
      <c r="F107" s="19">
        <v>62</v>
      </c>
      <c r="G107" s="19">
        <v>193</v>
      </c>
      <c r="H107" s="19">
        <v>57.54</v>
      </c>
      <c r="I107" s="51">
        <f t="shared" ref="I107" si="76">IF(H107=0,0,G107/H107)</f>
        <v>3.3541883906847412</v>
      </c>
      <c r="J107" s="19"/>
      <c r="K107" s="19" t="s">
        <v>348</v>
      </c>
      <c r="L107" s="19" t="s">
        <v>351</v>
      </c>
      <c r="M107" s="52">
        <f t="shared" ref="M107" si="77">IF(E107=100,INT(F107-H107))</f>
        <v>4</v>
      </c>
      <c r="N107" s="24" t="s">
        <v>18</v>
      </c>
      <c r="O107" s="53">
        <f t="shared" ref="O107" si="78">IF(AND(E107&gt;84,E107&lt;101),1,0)</f>
        <v>1</v>
      </c>
      <c r="P107" s="21"/>
      <c r="Q107">
        <f t="shared" ref="Q107" si="79">IF(L107&lt;&gt;" ",1,0)</f>
        <v>1</v>
      </c>
    </row>
    <row r="108" spans="1:17" x14ac:dyDescent="0.25">
      <c r="A108" s="38">
        <v>45793</v>
      </c>
      <c r="B108" s="8" t="s">
        <v>37</v>
      </c>
      <c r="C108" s="66" t="s">
        <v>347</v>
      </c>
      <c r="D108" s="19" t="s">
        <v>101</v>
      </c>
      <c r="E108" s="50">
        <v>100</v>
      </c>
      <c r="F108" s="19">
        <v>42</v>
      </c>
      <c r="G108" s="19">
        <v>157</v>
      </c>
      <c r="H108" s="19">
        <v>42.72</v>
      </c>
      <c r="I108" s="51">
        <f t="shared" ref="I108:I109" si="80">IF(H108=0,0,G108/H108)</f>
        <v>3.6750936329588018</v>
      </c>
      <c r="J108" s="19"/>
      <c r="K108" s="19" t="s">
        <v>345</v>
      </c>
      <c r="L108" s="19" t="s">
        <v>351</v>
      </c>
      <c r="M108" s="52">
        <v>0</v>
      </c>
      <c r="N108" s="24" t="s">
        <v>352</v>
      </c>
      <c r="O108" s="53">
        <f t="shared" ref="O108:O109" si="81">IF(AND(E108&gt;84,E108&lt;101),1,0)</f>
        <v>1</v>
      </c>
      <c r="P108" s="21"/>
      <c r="Q108">
        <f t="shared" ref="Q108:Q118" si="82">IF(L108&lt;&gt;" ",1,0)</f>
        <v>1</v>
      </c>
    </row>
    <row r="109" spans="1:17" x14ac:dyDescent="0.25">
      <c r="A109" s="38">
        <v>45795</v>
      </c>
      <c r="B109" s="8" t="s">
        <v>37</v>
      </c>
      <c r="C109" s="66" t="s">
        <v>347</v>
      </c>
      <c r="D109" s="19" t="s">
        <v>101</v>
      </c>
      <c r="E109" s="50">
        <v>100</v>
      </c>
      <c r="F109" s="19">
        <v>45</v>
      </c>
      <c r="G109" s="19">
        <v>167</v>
      </c>
      <c r="H109" s="19">
        <v>44.14</v>
      </c>
      <c r="I109" s="51">
        <f t="shared" si="80"/>
        <v>3.7834164023561394</v>
      </c>
      <c r="J109" s="19"/>
      <c r="K109" s="19" t="s">
        <v>349</v>
      </c>
      <c r="L109" s="19" t="s">
        <v>18</v>
      </c>
      <c r="M109" s="52">
        <f t="shared" ref="M109" si="83">IF(E109=100,INT(F109-H109))</f>
        <v>0</v>
      </c>
      <c r="N109" s="24" t="s">
        <v>18</v>
      </c>
      <c r="O109" s="53">
        <f t="shared" si="81"/>
        <v>1</v>
      </c>
      <c r="P109" s="21"/>
      <c r="Q109">
        <f t="shared" si="82"/>
        <v>0</v>
      </c>
    </row>
    <row r="110" spans="1:17" x14ac:dyDescent="0.25">
      <c r="A110" s="38">
        <v>45800</v>
      </c>
      <c r="B110" s="8" t="s">
        <v>97</v>
      </c>
      <c r="C110" s="66" t="s">
        <v>48</v>
      </c>
      <c r="D110" s="19" t="s">
        <v>101</v>
      </c>
      <c r="E110" s="50">
        <v>100</v>
      </c>
      <c r="F110" s="19">
        <v>47</v>
      </c>
      <c r="G110" s="19">
        <v>176</v>
      </c>
      <c r="H110" s="19">
        <v>40.51</v>
      </c>
      <c r="I110" s="51">
        <f t="shared" ref="I110:I116" si="84">IF(H110=0,0,G110/H110)</f>
        <v>4.3446062700567767</v>
      </c>
      <c r="J110" s="19"/>
      <c r="K110" s="19" t="s">
        <v>355</v>
      </c>
      <c r="L110" s="19" t="s">
        <v>18</v>
      </c>
      <c r="M110" s="52">
        <f t="shared" ref="M110:M111" si="85">IF(E110=100,INT(F110-H110))</f>
        <v>6</v>
      </c>
      <c r="N110" s="24" t="s">
        <v>18</v>
      </c>
      <c r="O110" s="53">
        <f t="shared" ref="O110:O111" si="86">IF(AND(E110&gt;84,E110&lt;101),1,0)</f>
        <v>1</v>
      </c>
      <c r="P110" s="21"/>
      <c r="Q110">
        <f t="shared" si="82"/>
        <v>0</v>
      </c>
    </row>
    <row r="111" spans="1:17" x14ac:dyDescent="0.25">
      <c r="A111" s="38">
        <v>45801</v>
      </c>
      <c r="B111" s="8" t="s">
        <v>97</v>
      </c>
      <c r="C111" s="66" t="s">
        <v>48</v>
      </c>
      <c r="D111" s="19" t="s">
        <v>136</v>
      </c>
      <c r="E111" s="50">
        <v>100</v>
      </c>
      <c r="F111" s="19">
        <v>61</v>
      </c>
      <c r="G111" s="19">
        <v>190</v>
      </c>
      <c r="H111" s="19">
        <v>48.06</v>
      </c>
      <c r="I111" s="51">
        <f t="shared" si="84"/>
        <v>3.9533915938410318</v>
      </c>
      <c r="J111" s="19"/>
      <c r="K111" s="19" t="s">
        <v>362</v>
      </c>
      <c r="L111" s="19" t="s">
        <v>361</v>
      </c>
      <c r="M111" s="52">
        <f t="shared" si="85"/>
        <v>12</v>
      </c>
      <c r="N111" s="24" t="s">
        <v>18</v>
      </c>
      <c r="O111" s="53">
        <f t="shared" si="86"/>
        <v>1</v>
      </c>
      <c r="P111" s="21"/>
      <c r="Q111">
        <f t="shared" si="82"/>
        <v>1</v>
      </c>
    </row>
    <row r="112" spans="1:17" x14ac:dyDescent="0.25">
      <c r="A112" s="38">
        <v>45801</v>
      </c>
      <c r="B112" s="8" t="s">
        <v>97</v>
      </c>
      <c r="C112" s="79" t="s">
        <v>366</v>
      </c>
      <c r="D112" s="19" t="s">
        <v>101</v>
      </c>
      <c r="E112" s="50">
        <v>100</v>
      </c>
      <c r="F112" s="19">
        <v>49</v>
      </c>
      <c r="G112" s="19">
        <v>183</v>
      </c>
      <c r="H112" s="19">
        <v>46.12</v>
      </c>
      <c r="I112" s="51">
        <f t="shared" si="84"/>
        <v>3.9679098005203817</v>
      </c>
      <c r="J112" s="19"/>
      <c r="K112" s="19" t="s">
        <v>356</v>
      </c>
      <c r="L112" s="19" t="s">
        <v>361</v>
      </c>
      <c r="M112" s="52">
        <f t="shared" ref="M112:M113" si="87">IF(E112=100,INT(F112-H112))</f>
        <v>2</v>
      </c>
      <c r="N112" s="24" t="s">
        <v>18</v>
      </c>
      <c r="O112" s="53">
        <f t="shared" ref="O112" si="88">IF(AND(E112&gt;84,E112&lt;101),1,0)</f>
        <v>1</v>
      </c>
      <c r="P112" s="21"/>
      <c r="Q112">
        <f t="shared" si="82"/>
        <v>1</v>
      </c>
    </row>
    <row r="113" spans="1:17" x14ac:dyDescent="0.25">
      <c r="A113" s="38">
        <v>45802</v>
      </c>
      <c r="B113" s="8" t="s">
        <v>97</v>
      </c>
      <c r="C113" s="79" t="s">
        <v>366</v>
      </c>
      <c r="D113" s="19" t="s">
        <v>136</v>
      </c>
      <c r="E113" s="50">
        <v>100</v>
      </c>
      <c r="F113" s="19">
        <v>63</v>
      </c>
      <c r="G113" s="19">
        <v>195</v>
      </c>
      <c r="H113" s="19">
        <v>53.76</v>
      </c>
      <c r="I113" s="51">
        <f t="shared" si="84"/>
        <v>3.6272321428571428</v>
      </c>
      <c r="J113" s="19"/>
      <c r="K113" s="19" t="s">
        <v>363</v>
      </c>
      <c r="L113" s="19" t="s">
        <v>18</v>
      </c>
      <c r="M113" s="52">
        <f t="shared" si="87"/>
        <v>9</v>
      </c>
      <c r="N113" s="24"/>
      <c r="O113" s="53"/>
      <c r="P113" s="21"/>
      <c r="Q113">
        <f t="shared" si="82"/>
        <v>0</v>
      </c>
    </row>
    <row r="114" spans="1:17" x14ac:dyDescent="0.25">
      <c r="A114" s="38">
        <v>45848</v>
      </c>
      <c r="B114" s="8" t="s">
        <v>46</v>
      </c>
      <c r="C114" s="66" t="s">
        <v>372</v>
      </c>
      <c r="D114" s="19" t="s">
        <v>101</v>
      </c>
      <c r="E114" s="50">
        <v>100</v>
      </c>
      <c r="F114" s="19">
        <v>43</v>
      </c>
      <c r="G114" s="19">
        <v>162</v>
      </c>
      <c r="H114" s="19">
        <v>39.28</v>
      </c>
      <c r="I114" s="51">
        <f t="shared" si="84"/>
        <v>4.1242362525458249</v>
      </c>
      <c r="J114" s="19"/>
      <c r="K114" s="19" t="s">
        <v>364</v>
      </c>
      <c r="L114" s="19" t="s">
        <v>18</v>
      </c>
      <c r="M114" s="52">
        <f t="shared" ref="M114:M116" si="89">IF(E114=100,INT(F114-H114))</f>
        <v>3</v>
      </c>
      <c r="N114" s="24" t="s">
        <v>18</v>
      </c>
      <c r="O114" s="53">
        <f t="shared" ref="O114:O116" si="90">IF(AND(E114&gt;84,E114&lt;101),1,0)</f>
        <v>1</v>
      </c>
      <c r="P114" s="21"/>
      <c r="Q114">
        <f t="shared" si="82"/>
        <v>0</v>
      </c>
    </row>
    <row r="115" spans="1:17" x14ac:dyDescent="0.25">
      <c r="A115" s="80">
        <v>45849</v>
      </c>
      <c r="B115" s="8" t="s">
        <v>46</v>
      </c>
      <c r="C115" s="81" t="s">
        <v>377</v>
      </c>
      <c r="D115" s="19" t="s">
        <v>101</v>
      </c>
      <c r="E115" s="50">
        <v>100</v>
      </c>
      <c r="F115" s="19">
        <v>45</v>
      </c>
      <c r="G115" s="19">
        <v>167</v>
      </c>
      <c r="H115" s="19">
        <v>42.34</v>
      </c>
      <c r="I115" s="51">
        <f t="shared" ref="I115" si="91">IF(H115=0,0,G115/H115)</f>
        <v>3.9442607463391588</v>
      </c>
      <c r="J115" s="19"/>
      <c r="K115" s="19" t="s">
        <v>373</v>
      </c>
      <c r="L115" s="19" t="s">
        <v>378</v>
      </c>
      <c r="M115" s="52">
        <f t="shared" ref="M115" si="92">IF(E115=100,INT(F115-H115))</f>
        <v>2</v>
      </c>
      <c r="N115" s="24" t="s">
        <v>18</v>
      </c>
      <c r="O115" s="53">
        <f t="shared" ref="O115" si="93">IF(AND(E115&gt;84,E115&lt;101),1,0)</f>
        <v>1</v>
      </c>
      <c r="P115" s="21"/>
      <c r="Q115">
        <f t="shared" si="82"/>
        <v>1</v>
      </c>
    </row>
    <row r="116" spans="1:17" x14ac:dyDescent="0.25">
      <c r="A116" s="80">
        <v>45849</v>
      </c>
      <c r="B116" s="8" t="s">
        <v>46</v>
      </c>
      <c r="C116" s="66" t="s">
        <v>372</v>
      </c>
      <c r="D116" s="19" t="s">
        <v>136</v>
      </c>
      <c r="E116" s="50">
        <v>100</v>
      </c>
      <c r="F116" s="19">
        <v>61</v>
      </c>
      <c r="G116" s="19">
        <v>190</v>
      </c>
      <c r="H116" s="19">
        <v>55.96</v>
      </c>
      <c r="I116" s="51">
        <f t="shared" si="84"/>
        <v>3.3952823445318083</v>
      </c>
      <c r="J116" s="19"/>
      <c r="K116" s="19" t="s">
        <v>375</v>
      </c>
      <c r="L116" s="19" t="s">
        <v>378</v>
      </c>
      <c r="M116" s="52">
        <f t="shared" si="89"/>
        <v>5</v>
      </c>
      <c r="N116" s="24" t="s">
        <v>18</v>
      </c>
      <c r="O116" s="53">
        <f t="shared" si="90"/>
        <v>1</v>
      </c>
      <c r="P116" s="21"/>
      <c r="Q116">
        <f t="shared" si="82"/>
        <v>1</v>
      </c>
    </row>
    <row r="117" spans="1:17" x14ac:dyDescent="0.25">
      <c r="A117" s="38" t="s">
        <v>18</v>
      </c>
      <c r="B117" s="8" t="s">
        <v>18</v>
      </c>
      <c r="C117" s="66" t="s">
        <v>18</v>
      </c>
      <c r="D117" s="19" t="s">
        <v>101</v>
      </c>
      <c r="E117" s="50">
        <v>100</v>
      </c>
      <c r="F117" s="19" t="s">
        <v>18</v>
      </c>
      <c r="G117" s="19" t="s">
        <v>18</v>
      </c>
      <c r="H117" s="19" t="s">
        <v>18</v>
      </c>
      <c r="I117" s="51" t="e">
        <f t="shared" ref="I117" si="94">IF(H117=0,0,G117/H117)</f>
        <v>#VALUE!</v>
      </c>
      <c r="J117" s="19"/>
      <c r="K117" s="19" t="s">
        <v>376</v>
      </c>
      <c r="M117" s="52" t="s">
        <v>18</v>
      </c>
      <c r="N117" s="24" t="s">
        <v>18</v>
      </c>
      <c r="O117" s="53">
        <f t="shared" ref="O117" si="95">IF(AND(E117&gt;84,E117&lt;101),1,0)</f>
        <v>1</v>
      </c>
      <c r="P117" s="21"/>
      <c r="Q117">
        <f t="shared" si="82"/>
        <v>1</v>
      </c>
    </row>
    <row r="118" spans="1:17" x14ac:dyDescent="0.25">
      <c r="A118" s="21" t="s">
        <v>202</v>
      </c>
      <c r="B118" s="21">
        <f>M118</f>
        <v>433</v>
      </c>
      <c r="C118" s="19"/>
      <c r="D118" s="19"/>
      <c r="E118" s="21"/>
      <c r="F118" s="19"/>
      <c r="G118" s="19"/>
      <c r="H118" s="19" t="s">
        <v>18</v>
      </c>
      <c r="I118" s="27"/>
      <c r="J118" s="19"/>
      <c r="K118" s="19"/>
      <c r="L118" s="19" t="s">
        <v>18</v>
      </c>
      <c r="M118" s="19">
        <f>SUM(M19:M116)</f>
        <v>433</v>
      </c>
      <c r="N118" s="19" t="s">
        <v>18</v>
      </c>
      <c r="O118" s="19"/>
      <c r="P118" s="21"/>
      <c r="Q118">
        <f>SUM(Q2:Q116)/2</f>
        <v>20</v>
      </c>
    </row>
    <row r="119" spans="1:17" x14ac:dyDescent="0.25">
      <c r="A119" t="s">
        <v>203</v>
      </c>
      <c r="B119">
        <f>Q118</f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tabSelected="1" topLeftCell="A58" zoomScale="85" zoomScaleNormal="85" workbookViewId="0">
      <selection activeCell="A63" sqref="A63"/>
    </sheetView>
  </sheetViews>
  <sheetFormatPr defaultRowHeight="15" x14ac:dyDescent="0.25"/>
  <cols>
    <col min="1" max="1" width="11.42578125" customWidth="1"/>
    <col min="2" max="2" width="11.7109375" style="30" customWidth="1"/>
    <col min="3" max="3" width="17.140625" customWidth="1"/>
    <col min="4" max="4" width="12.28515625" customWidth="1"/>
    <col min="10" max="10" width="9.140625" style="21"/>
    <col min="11" max="11" width="11.140625" style="19" customWidth="1"/>
  </cols>
  <sheetData>
    <row r="1" spans="1:1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5" t="s">
        <v>7</v>
      </c>
      <c r="I1" s="72" t="s">
        <v>8</v>
      </c>
      <c r="J1" s="77" t="s">
        <v>9</v>
      </c>
      <c r="K1" s="77" t="s">
        <v>10</v>
      </c>
      <c r="L1" s="74" t="s">
        <v>16</v>
      </c>
      <c r="M1" s="16" t="s">
        <v>17</v>
      </c>
      <c r="N1" s="17" t="s">
        <v>11</v>
      </c>
      <c r="O1" s="7" t="s">
        <v>18</v>
      </c>
    </row>
    <row r="2" spans="1:15" x14ac:dyDescent="0.25">
      <c r="A2" s="18">
        <v>43806</v>
      </c>
      <c r="B2" s="23" t="s">
        <v>21</v>
      </c>
      <c r="C2" s="19" t="s">
        <v>22</v>
      </c>
      <c r="D2" s="20" t="s">
        <v>19</v>
      </c>
      <c r="E2" s="34">
        <v>75</v>
      </c>
      <c r="F2" s="21">
        <v>32</v>
      </c>
      <c r="G2" s="21"/>
      <c r="H2" s="22">
        <v>34.590000000000003</v>
      </c>
      <c r="I2" s="73"/>
      <c r="J2" s="22">
        <v>1</v>
      </c>
      <c r="K2" s="9" t="s">
        <v>20</v>
      </c>
      <c r="L2" s="75"/>
      <c r="M2" s="22">
        <f>E2</f>
        <v>75</v>
      </c>
      <c r="N2" s="24"/>
    </row>
    <row r="3" spans="1:15" x14ac:dyDescent="0.25">
      <c r="A3" s="18">
        <v>43870</v>
      </c>
      <c r="B3" s="8" t="s">
        <v>24</v>
      </c>
      <c r="C3" s="19" t="s">
        <v>25</v>
      </c>
      <c r="D3" s="20" t="s">
        <v>19</v>
      </c>
      <c r="E3" s="22">
        <v>54</v>
      </c>
      <c r="F3" s="21">
        <v>32</v>
      </c>
      <c r="G3" s="21"/>
      <c r="H3" s="22">
        <v>38.06</v>
      </c>
      <c r="I3" s="73"/>
      <c r="J3" s="22">
        <v>4</v>
      </c>
      <c r="K3" s="9" t="s">
        <v>26</v>
      </c>
      <c r="L3" s="76" t="s">
        <v>18</v>
      </c>
      <c r="M3" s="22">
        <f t="shared" ref="M3:M16" si="0">E3</f>
        <v>54</v>
      </c>
      <c r="N3" s="24"/>
    </row>
    <row r="4" spans="1:15" x14ac:dyDescent="0.25">
      <c r="A4" s="18">
        <v>43896</v>
      </c>
      <c r="B4" s="23" t="s">
        <v>21</v>
      </c>
      <c r="C4" s="19" t="s">
        <v>29</v>
      </c>
      <c r="D4" s="20" t="s">
        <v>19</v>
      </c>
      <c r="E4" s="22">
        <v>66</v>
      </c>
      <c r="F4" s="21">
        <v>32</v>
      </c>
      <c r="G4" s="21"/>
      <c r="H4" s="22">
        <v>27.68</v>
      </c>
      <c r="I4" s="73"/>
      <c r="J4" s="22">
        <v>1</v>
      </c>
      <c r="K4" s="9" t="s">
        <v>27</v>
      </c>
      <c r="L4" s="76" t="s">
        <v>18</v>
      </c>
      <c r="M4" s="22">
        <f t="shared" si="0"/>
        <v>66</v>
      </c>
      <c r="N4" s="24" t="s">
        <v>32</v>
      </c>
    </row>
    <row r="5" spans="1:15" x14ac:dyDescent="0.25">
      <c r="A5" s="18">
        <v>44303</v>
      </c>
      <c r="B5" s="23" t="s">
        <v>34</v>
      </c>
      <c r="C5" s="19" t="s">
        <v>35</v>
      </c>
      <c r="D5" s="20" t="s">
        <v>30</v>
      </c>
      <c r="E5" s="22">
        <v>57</v>
      </c>
      <c r="F5" s="21">
        <v>32</v>
      </c>
      <c r="G5" s="21"/>
      <c r="H5" s="22">
        <v>25.01</v>
      </c>
      <c r="I5" s="73"/>
      <c r="J5" s="22" t="s">
        <v>18</v>
      </c>
      <c r="K5" s="9" t="s">
        <v>31</v>
      </c>
      <c r="L5" s="76" t="s">
        <v>18</v>
      </c>
      <c r="M5" s="22">
        <f t="shared" si="0"/>
        <v>57</v>
      </c>
      <c r="N5" s="24"/>
    </row>
    <row r="6" spans="1:15" x14ac:dyDescent="0.25">
      <c r="A6" s="18">
        <v>44337</v>
      </c>
      <c r="B6" s="8" t="s">
        <v>37</v>
      </c>
      <c r="C6" s="25" t="s">
        <v>42</v>
      </c>
      <c r="D6" s="20" t="s">
        <v>30</v>
      </c>
      <c r="E6" s="22">
        <v>60</v>
      </c>
      <c r="F6" s="21">
        <v>32</v>
      </c>
      <c r="G6" s="21"/>
      <c r="H6" s="22">
        <v>35.6</v>
      </c>
      <c r="I6" s="73"/>
      <c r="J6" s="22">
        <v>2</v>
      </c>
      <c r="K6" s="9" t="s">
        <v>43</v>
      </c>
      <c r="L6" s="76" t="s">
        <v>18</v>
      </c>
      <c r="M6" s="22">
        <f t="shared" si="0"/>
        <v>60</v>
      </c>
      <c r="N6" s="24"/>
    </row>
    <row r="7" spans="1:15" x14ac:dyDescent="0.25">
      <c r="A7" s="18">
        <v>44477</v>
      </c>
      <c r="B7" s="8" t="s">
        <v>46</v>
      </c>
      <c r="C7" s="19" t="s">
        <v>48</v>
      </c>
      <c r="D7" s="20" t="s">
        <v>30</v>
      </c>
      <c r="E7" s="22">
        <v>71</v>
      </c>
      <c r="F7" s="21">
        <v>32</v>
      </c>
      <c r="G7" s="21"/>
      <c r="H7" s="22">
        <v>36.18</v>
      </c>
      <c r="I7" s="73"/>
      <c r="J7" s="22">
        <v>2</v>
      </c>
      <c r="K7" s="9" t="s">
        <v>49</v>
      </c>
      <c r="L7" s="76" t="s">
        <v>18</v>
      </c>
      <c r="M7" s="22">
        <f t="shared" si="0"/>
        <v>71</v>
      </c>
      <c r="N7" s="24" t="s">
        <v>47</v>
      </c>
    </row>
    <row r="8" spans="1:15" x14ac:dyDescent="0.25">
      <c r="A8" s="22" t="s">
        <v>59</v>
      </c>
      <c r="B8" s="19" t="s">
        <v>58</v>
      </c>
      <c r="C8" s="19" t="s">
        <v>62</v>
      </c>
      <c r="D8" s="20" t="s">
        <v>56</v>
      </c>
      <c r="E8" s="22">
        <v>68</v>
      </c>
      <c r="F8" s="21">
        <v>32</v>
      </c>
      <c r="G8" s="21"/>
      <c r="H8" s="21">
        <v>26.74</v>
      </c>
      <c r="I8" s="73"/>
      <c r="J8" s="22">
        <v>3</v>
      </c>
      <c r="K8" s="32" t="s">
        <v>66</v>
      </c>
      <c r="L8" s="75"/>
      <c r="M8" s="22">
        <f t="shared" si="0"/>
        <v>68</v>
      </c>
      <c r="N8" s="21"/>
    </row>
    <row r="9" spans="1:15" x14ac:dyDescent="0.25">
      <c r="A9" s="22" t="s">
        <v>60</v>
      </c>
      <c r="B9" s="8" t="s">
        <v>24</v>
      </c>
      <c r="C9" s="19" t="s">
        <v>63</v>
      </c>
      <c r="D9" s="20" t="s">
        <v>56</v>
      </c>
      <c r="E9" s="22">
        <v>61</v>
      </c>
      <c r="F9" s="21">
        <v>32</v>
      </c>
      <c r="G9" s="21"/>
      <c r="H9" s="21">
        <v>38.26</v>
      </c>
      <c r="I9" s="73"/>
      <c r="J9" s="22">
        <v>3</v>
      </c>
      <c r="K9" s="32" t="s">
        <v>67</v>
      </c>
      <c r="L9" s="75"/>
      <c r="M9" s="22">
        <f t="shared" si="0"/>
        <v>61</v>
      </c>
      <c r="N9" s="21"/>
    </row>
    <row r="10" spans="1:15" x14ac:dyDescent="0.25">
      <c r="A10" s="22" t="s">
        <v>61</v>
      </c>
      <c r="B10" s="8" t="s">
        <v>24</v>
      </c>
      <c r="C10" s="19" t="s">
        <v>63</v>
      </c>
      <c r="D10" s="20" t="s">
        <v>56</v>
      </c>
      <c r="E10" s="22">
        <v>70</v>
      </c>
      <c r="F10" s="21">
        <v>32</v>
      </c>
      <c r="G10" s="21"/>
      <c r="H10" s="21">
        <v>30.27</v>
      </c>
      <c r="I10" s="73"/>
      <c r="J10" s="22">
        <v>2</v>
      </c>
      <c r="K10" s="32" t="s">
        <v>68</v>
      </c>
      <c r="L10" s="75"/>
      <c r="M10" s="22">
        <f t="shared" si="0"/>
        <v>70</v>
      </c>
      <c r="N10" s="24" t="s">
        <v>57</v>
      </c>
    </row>
    <row r="11" spans="1:15" x14ac:dyDescent="0.25">
      <c r="A11" s="18">
        <v>44534</v>
      </c>
      <c r="B11" s="8" t="s">
        <v>24</v>
      </c>
      <c r="C11" s="25" t="s">
        <v>54</v>
      </c>
      <c r="D11" s="20" t="s">
        <v>56</v>
      </c>
      <c r="E11" s="22">
        <v>65</v>
      </c>
      <c r="F11" s="21">
        <v>32</v>
      </c>
      <c r="G11" s="19" t="s">
        <v>18</v>
      </c>
      <c r="H11" s="19">
        <v>32.46</v>
      </c>
      <c r="I11" s="73"/>
      <c r="J11" s="22">
        <v>3</v>
      </c>
      <c r="K11" s="32" t="s">
        <v>69</v>
      </c>
      <c r="L11" s="76"/>
      <c r="M11" s="22">
        <f t="shared" si="0"/>
        <v>65</v>
      </c>
      <c r="N11" s="21"/>
    </row>
    <row r="12" spans="1:15" x14ac:dyDescent="0.25">
      <c r="A12" s="18">
        <v>44541</v>
      </c>
      <c r="B12" s="19" t="s">
        <v>21</v>
      </c>
      <c r="C12" s="33" t="s">
        <v>50</v>
      </c>
      <c r="D12" s="20" t="s">
        <v>70</v>
      </c>
      <c r="E12" s="21">
        <v>68</v>
      </c>
      <c r="F12" s="21">
        <v>32</v>
      </c>
      <c r="G12" s="21"/>
      <c r="H12" s="21">
        <v>37.65</v>
      </c>
      <c r="I12" s="73"/>
      <c r="K12" s="32" t="s">
        <v>89</v>
      </c>
      <c r="L12" s="75"/>
      <c r="M12" s="22">
        <f t="shared" si="0"/>
        <v>68</v>
      </c>
      <c r="N12" s="21"/>
    </row>
    <row r="13" spans="1:15" x14ac:dyDescent="0.25">
      <c r="A13" s="18">
        <v>44617</v>
      </c>
      <c r="B13" s="19" t="s">
        <v>37</v>
      </c>
      <c r="C13" s="19" t="s">
        <v>73</v>
      </c>
      <c r="D13" s="20" t="s">
        <v>70</v>
      </c>
      <c r="E13" s="21">
        <v>65</v>
      </c>
      <c r="F13" s="21">
        <v>32</v>
      </c>
      <c r="G13" s="21"/>
      <c r="H13" s="21">
        <v>34.340000000000003</v>
      </c>
      <c r="I13" s="73"/>
      <c r="K13" s="32" t="s">
        <v>90</v>
      </c>
      <c r="L13" s="75"/>
      <c r="M13" s="22">
        <f t="shared" si="0"/>
        <v>65</v>
      </c>
      <c r="N13" s="21"/>
    </row>
    <row r="14" spans="1:15" x14ac:dyDescent="0.25">
      <c r="A14" s="18">
        <v>44618</v>
      </c>
      <c r="B14" s="19" t="s">
        <v>37</v>
      </c>
      <c r="C14" s="19" t="s">
        <v>73</v>
      </c>
      <c r="D14" s="20" t="s">
        <v>70</v>
      </c>
      <c r="E14" s="21">
        <v>64</v>
      </c>
      <c r="F14" s="21">
        <v>32</v>
      </c>
      <c r="G14" s="21"/>
      <c r="H14" s="21">
        <v>36.6</v>
      </c>
      <c r="I14" s="73"/>
      <c r="K14" s="32" t="s">
        <v>91</v>
      </c>
      <c r="L14" s="75"/>
      <c r="M14" s="22">
        <f>E14</f>
        <v>64</v>
      </c>
      <c r="N14" s="21"/>
    </row>
    <row r="15" spans="1:15" x14ac:dyDescent="0.25">
      <c r="A15" s="18">
        <v>44631</v>
      </c>
      <c r="B15" s="19" t="s">
        <v>21</v>
      </c>
      <c r="C15" s="21" t="s">
        <v>74</v>
      </c>
      <c r="D15" s="20" t="s">
        <v>70</v>
      </c>
      <c r="E15" s="21">
        <v>71</v>
      </c>
      <c r="F15" s="21">
        <v>32</v>
      </c>
      <c r="G15" s="21"/>
      <c r="H15" s="21">
        <v>35.9</v>
      </c>
      <c r="I15" s="73"/>
      <c r="J15" s="21">
        <v>3</v>
      </c>
      <c r="K15" s="19" t="s">
        <v>92</v>
      </c>
      <c r="L15" s="75"/>
      <c r="M15" s="22">
        <f t="shared" si="0"/>
        <v>71</v>
      </c>
      <c r="N15" s="21"/>
    </row>
    <row r="16" spans="1:15" x14ac:dyDescent="0.25">
      <c r="A16" s="18">
        <v>44665</v>
      </c>
      <c r="B16" s="19" t="s">
        <v>75</v>
      </c>
      <c r="C16" s="21" t="s">
        <v>48</v>
      </c>
      <c r="D16" s="20" t="s">
        <v>70</v>
      </c>
      <c r="E16" s="21">
        <v>60</v>
      </c>
      <c r="F16" s="21">
        <v>32</v>
      </c>
      <c r="G16" s="21"/>
      <c r="H16" s="21">
        <v>34.130000000000003</v>
      </c>
      <c r="I16" s="73"/>
      <c r="K16" s="19" t="s">
        <v>93</v>
      </c>
      <c r="L16" s="75"/>
      <c r="M16" s="22">
        <f t="shared" si="0"/>
        <v>60</v>
      </c>
      <c r="N16" s="21"/>
    </row>
    <row r="17" spans="1:14" x14ac:dyDescent="0.25">
      <c r="A17" s="18">
        <v>44666</v>
      </c>
      <c r="B17" s="19" t="s">
        <v>76</v>
      </c>
      <c r="C17" s="21" t="s">
        <v>77</v>
      </c>
      <c r="D17" s="20" t="s">
        <v>70</v>
      </c>
      <c r="E17" s="21">
        <v>72</v>
      </c>
      <c r="F17" s="21">
        <v>32</v>
      </c>
      <c r="G17" s="21"/>
      <c r="H17" s="21">
        <v>31.77</v>
      </c>
      <c r="I17" s="73"/>
      <c r="K17" s="19" t="s">
        <v>94</v>
      </c>
      <c r="L17" s="75"/>
      <c r="M17" s="22">
        <f t="shared" ref="M17:M44" si="1">E17</f>
        <v>72</v>
      </c>
      <c r="N17" s="21"/>
    </row>
    <row r="18" spans="1:14" x14ac:dyDescent="0.25">
      <c r="A18" s="36">
        <v>44689</v>
      </c>
      <c r="B18" s="8" t="s">
        <v>24</v>
      </c>
      <c r="C18" s="37" t="s">
        <v>82</v>
      </c>
      <c r="D18" s="20" t="s">
        <v>70</v>
      </c>
      <c r="E18" s="21">
        <v>75</v>
      </c>
      <c r="F18" s="21">
        <v>32</v>
      </c>
      <c r="G18" s="21"/>
      <c r="H18" s="21">
        <v>30.24</v>
      </c>
      <c r="I18" s="73"/>
      <c r="K18" s="19" t="s">
        <v>95</v>
      </c>
      <c r="L18" s="75"/>
      <c r="M18" s="22">
        <f t="shared" si="1"/>
        <v>75</v>
      </c>
      <c r="N18" s="21"/>
    </row>
    <row r="19" spans="1:14" x14ac:dyDescent="0.25">
      <c r="A19" s="36">
        <v>44708</v>
      </c>
      <c r="B19" s="8" t="s">
        <v>97</v>
      </c>
      <c r="C19" s="37" t="s">
        <v>98</v>
      </c>
      <c r="D19" s="20" t="s">
        <v>70</v>
      </c>
      <c r="E19" s="21">
        <v>76</v>
      </c>
      <c r="F19" s="21">
        <v>32</v>
      </c>
      <c r="G19" s="21"/>
      <c r="H19" s="21">
        <v>28.88</v>
      </c>
      <c r="I19" s="73"/>
      <c r="J19" s="21">
        <v>3</v>
      </c>
      <c r="K19" s="19" t="s">
        <v>99</v>
      </c>
      <c r="L19" s="75"/>
      <c r="M19" s="22">
        <f t="shared" si="1"/>
        <v>76</v>
      </c>
      <c r="N19" s="21"/>
    </row>
    <row r="20" spans="1:14" x14ac:dyDescent="0.25">
      <c r="A20" s="36">
        <v>44709</v>
      </c>
      <c r="B20" s="8" t="s">
        <v>97</v>
      </c>
      <c r="C20" s="37" t="s">
        <v>87</v>
      </c>
      <c r="D20" s="20" t="s">
        <v>70</v>
      </c>
      <c r="E20" s="21">
        <v>64</v>
      </c>
      <c r="F20" s="21">
        <v>32</v>
      </c>
      <c r="G20" s="21"/>
      <c r="H20" s="21">
        <v>37.94</v>
      </c>
      <c r="I20" s="73"/>
      <c r="J20" s="21">
        <v>4</v>
      </c>
      <c r="K20" s="19" t="s">
        <v>103</v>
      </c>
      <c r="L20" s="75"/>
      <c r="M20" s="22">
        <f t="shared" si="1"/>
        <v>64</v>
      </c>
      <c r="N20" s="21"/>
    </row>
    <row r="21" spans="1:14" x14ac:dyDescent="0.25">
      <c r="A21" s="38">
        <v>44757</v>
      </c>
      <c r="B21" s="8" t="s">
        <v>46</v>
      </c>
      <c r="C21" s="37" t="s">
        <v>106</v>
      </c>
      <c r="D21" s="20" t="s">
        <v>70</v>
      </c>
      <c r="E21" s="21">
        <v>69</v>
      </c>
      <c r="F21" s="21">
        <v>32</v>
      </c>
      <c r="G21" s="21"/>
      <c r="H21" s="21">
        <v>37.19</v>
      </c>
      <c r="I21" s="73"/>
      <c r="K21" s="19" t="s">
        <v>107</v>
      </c>
      <c r="L21" s="75"/>
      <c r="M21" s="22">
        <f t="shared" si="1"/>
        <v>69</v>
      </c>
      <c r="N21" s="24" t="s">
        <v>109</v>
      </c>
    </row>
    <row r="22" spans="1:14" x14ac:dyDescent="0.25">
      <c r="A22" s="38">
        <v>44758</v>
      </c>
      <c r="B22" s="8" t="s">
        <v>46</v>
      </c>
      <c r="C22" s="37" t="s">
        <v>110</v>
      </c>
      <c r="D22" s="20" t="s">
        <v>70</v>
      </c>
      <c r="E22" s="21">
        <v>61</v>
      </c>
      <c r="F22" s="21">
        <v>32</v>
      </c>
      <c r="G22" s="21"/>
      <c r="H22" s="21">
        <v>37.64</v>
      </c>
      <c r="I22" s="73"/>
      <c r="K22" s="19" t="s">
        <v>108</v>
      </c>
      <c r="L22" s="75"/>
      <c r="M22" s="22">
        <f t="shared" si="1"/>
        <v>61</v>
      </c>
      <c r="N22" s="21"/>
    </row>
    <row r="23" spans="1:14" x14ac:dyDescent="0.25">
      <c r="A23" s="38">
        <v>44807</v>
      </c>
      <c r="B23" s="8" t="s">
        <v>121</v>
      </c>
      <c r="C23" s="37" t="s">
        <v>25</v>
      </c>
      <c r="D23" s="20" t="s">
        <v>70</v>
      </c>
      <c r="E23" s="21">
        <v>64</v>
      </c>
      <c r="F23" s="21">
        <v>32</v>
      </c>
      <c r="G23" s="21"/>
      <c r="H23" s="21">
        <v>31.68</v>
      </c>
      <c r="I23" s="73"/>
      <c r="K23" s="19" t="s">
        <v>122</v>
      </c>
      <c r="L23" s="75"/>
      <c r="M23" s="22">
        <f t="shared" si="1"/>
        <v>64</v>
      </c>
      <c r="N23" s="21"/>
    </row>
    <row r="24" spans="1:14" x14ac:dyDescent="0.25">
      <c r="A24" s="38">
        <v>44841</v>
      </c>
      <c r="B24" s="8" t="s">
        <v>46</v>
      </c>
      <c r="C24" s="37" t="s">
        <v>132</v>
      </c>
      <c r="D24" s="20" t="s">
        <v>70</v>
      </c>
      <c r="E24" s="21">
        <v>73</v>
      </c>
      <c r="F24" s="21">
        <v>32</v>
      </c>
      <c r="G24" s="21"/>
      <c r="H24" s="21">
        <v>33.89</v>
      </c>
      <c r="I24" s="73"/>
      <c r="K24" s="19" t="s">
        <v>127</v>
      </c>
      <c r="L24" s="75"/>
      <c r="M24" s="22">
        <f t="shared" si="1"/>
        <v>73</v>
      </c>
      <c r="N24" s="21"/>
    </row>
    <row r="25" spans="1:14" x14ac:dyDescent="0.25">
      <c r="A25" s="18">
        <v>44905</v>
      </c>
      <c r="B25" s="19" t="s">
        <v>21</v>
      </c>
      <c r="C25" s="37" t="s">
        <v>106</v>
      </c>
      <c r="D25" s="20" t="s">
        <v>70</v>
      </c>
      <c r="E25" s="21">
        <v>67</v>
      </c>
      <c r="F25" s="21">
        <v>32</v>
      </c>
      <c r="G25" s="21"/>
      <c r="H25" s="21">
        <v>34.770000000000003</v>
      </c>
      <c r="I25" s="73"/>
      <c r="K25" s="19" t="s">
        <v>138</v>
      </c>
      <c r="L25" s="75"/>
      <c r="M25" s="21">
        <f t="shared" si="1"/>
        <v>67</v>
      </c>
      <c r="N25" s="21"/>
    </row>
    <row r="26" spans="1:14" x14ac:dyDescent="0.25">
      <c r="A26" s="38">
        <v>44953</v>
      </c>
      <c r="B26" s="8" t="s">
        <v>46</v>
      </c>
      <c r="C26" s="37" t="s">
        <v>143</v>
      </c>
      <c r="D26" s="20" t="s">
        <v>70</v>
      </c>
      <c r="E26" s="21">
        <v>67</v>
      </c>
      <c r="F26" s="21">
        <v>32</v>
      </c>
      <c r="G26" s="21"/>
      <c r="H26" s="21">
        <v>37.869999999999997</v>
      </c>
      <c r="I26" s="73"/>
      <c r="K26" s="19" t="s">
        <v>139</v>
      </c>
      <c r="L26" s="75"/>
      <c r="M26" s="22">
        <f t="shared" si="1"/>
        <v>67</v>
      </c>
      <c r="N26" s="21"/>
    </row>
    <row r="27" spans="1:14" x14ac:dyDescent="0.25">
      <c r="A27" s="18">
        <v>44981</v>
      </c>
      <c r="B27" s="8" t="s">
        <v>37</v>
      </c>
      <c r="C27" s="19" t="s">
        <v>87</v>
      </c>
      <c r="D27" s="20" t="s">
        <v>70</v>
      </c>
      <c r="E27" s="21">
        <v>67</v>
      </c>
      <c r="F27" s="21">
        <v>32</v>
      </c>
      <c r="G27" s="21"/>
      <c r="H27" s="21">
        <v>38.200000000000003</v>
      </c>
      <c r="I27" s="73"/>
      <c r="K27" s="19" t="s">
        <v>148</v>
      </c>
      <c r="L27" s="75"/>
      <c r="M27" s="22">
        <f t="shared" si="1"/>
        <v>67</v>
      </c>
      <c r="N27" s="21"/>
    </row>
    <row r="28" spans="1:14" x14ac:dyDescent="0.25">
      <c r="A28" s="18">
        <v>44983</v>
      </c>
      <c r="B28" s="8" t="s">
        <v>37</v>
      </c>
      <c r="C28" s="19" t="s">
        <v>87</v>
      </c>
      <c r="D28" s="20" t="s">
        <v>70</v>
      </c>
      <c r="E28" s="21">
        <v>60</v>
      </c>
      <c r="F28" s="21">
        <v>32</v>
      </c>
      <c r="G28" s="21"/>
      <c r="H28" s="21">
        <v>37.700000000000003</v>
      </c>
      <c r="I28" s="73"/>
      <c r="K28" s="19" t="s">
        <v>150</v>
      </c>
      <c r="L28" s="75"/>
      <c r="M28" s="22">
        <f t="shared" si="1"/>
        <v>60</v>
      </c>
      <c r="N28" s="21"/>
    </row>
    <row r="29" spans="1:14" x14ac:dyDescent="0.25">
      <c r="A29" s="38">
        <v>45051</v>
      </c>
      <c r="B29" s="8" t="s">
        <v>24</v>
      </c>
      <c r="C29" s="37" t="s">
        <v>154</v>
      </c>
      <c r="D29" s="20" t="s">
        <v>70</v>
      </c>
      <c r="E29" s="21">
        <v>76</v>
      </c>
      <c r="F29" s="21">
        <v>32</v>
      </c>
      <c r="G29" s="21"/>
      <c r="H29" s="21">
        <v>31.6</v>
      </c>
      <c r="I29" s="73"/>
      <c r="K29" s="19" t="s">
        <v>152</v>
      </c>
      <c r="L29" s="75"/>
      <c r="M29" s="22">
        <f t="shared" si="1"/>
        <v>76</v>
      </c>
      <c r="N29" s="21"/>
    </row>
    <row r="30" spans="1:14" x14ac:dyDescent="0.25">
      <c r="A30" s="38">
        <v>45053</v>
      </c>
      <c r="B30" s="8" t="s">
        <v>24</v>
      </c>
      <c r="C30" s="37" t="s">
        <v>154</v>
      </c>
      <c r="D30" s="20" t="s">
        <v>70</v>
      </c>
      <c r="E30" s="21">
        <v>75</v>
      </c>
      <c r="F30" s="21">
        <v>32</v>
      </c>
      <c r="G30" s="21"/>
      <c r="H30" s="21">
        <v>31.48</v>
      </c>
      <c r="I30" s="73"/>
      <c r="K30" s="19" t="s">
        <v>153</v>
      </c>
      <c r="L30" s="75"/>
      <c r="M30" s="22">
        <f t="shared" si="1"/>
        <v>75</v>
      </c>
      <c r="N30" s="21"/>
    </row>
    <row r="31" spans="1:14" x14ac:dyDescent="0.25">
      <c r="A31" s="18">
        <v>45073</v>
      </c>
      <c r="B31" s="8" t="s">
        <v>97</v>
      </c>
      <c r="C31" s="19" t="s">
        <v>166</v>
      </c>
      <c r="D31" s="20" t="s">
        <v>70</v>
      </c>
      <c r="E31" s="21">
        <v>74</v>
      </c>
      <c r="F31" s="21">
        <v>32</v>
      </c>
      <c r="G31" s="21"/>
      <c r="H31" s="21">
        <v>34.03</v>
      </c>
      <c r="I31" s="73"/>
      <c r="J31" s="21">
        <v>2</v>
      </c>
      <c r="K31" s="19" t="s">
        <v>168</v>
      </c>
      <c r="L31" s="75"/>
      <c r="M31" s="22">
        <f t="shared" si="1"/>
        <v>74</v>
      </c>
      <c r="N31" s="21"/>
    </row>
    <row r="32" spans="1:14" x14ac:dyDescent="0.25">
      <c r="A32" s="44">
        <v>45074</v>
      </c>
      <c r="B32" s="8" t="s">
        <v>97</v>
      </c>
      <c r="C32" s="19" t="s">
        <v>167</v>
      </c>
      <c r="D32" s="20" t="s">
        <v>70</v>
      </c>
      <c r="E32" s="21">
        <v>72</v>
      </c>
      <c r="F32" s="21">
        <v>32</v>
      </c>
      <c r="G32" s="21"/>
      <c r="H32" s="21">
        <v>25.81</v>
      </c>
      <c r="I32" s="73"/>
      <c r="K32" s="19" t="s">
        <v>169</v>
      </c>
      <c r="L32" s="75"/>
      <c r="M32" s="22">
        <f t="shared" si="1"/>
        <v>72</v>
      </c>
      <c r="N32" s="21"/>
    </row>
    <row r="33" spans="1:14" x14ac:dyDescent="0.25">
      <c r="A33" s="18">
        <v>45120</v>
      </c>
      <c r="B33" s="19" t="s">
        <v>46</v>
      </c>
      <c r="C33" s="19" t="s">
        <v>172</v>
      </c>
      <c r="D33" s="20" t="s">
        <v>70</v>
      </c>
      <c r="E33" s="21">
        <v>73</v>
      </c>
      <c r="F33" s="21">
        <v>32</v>
      </c>
      <c r="G33" s="21"/>
      <c r="H33" s="21">
        <v>33.01</v>
      </c>
      <c r="I33" s="73"/>
      <c r="K33" s="19" t="s">
        <v>173</v>
      </c>
      <c r="L33" s="75"/>
      <c r="M33" s="22">
        <f t="shared" si="1"/>
        <v>73</v>
      </c>
      <c r="N33" s="21"/>
    </row>
    <row r="34" spans="1:14" x14ac:dyDescent="0.25">
      <c r="A34" s="38">
        <v>45136</v>
      </c>
      <c r="B34" s="8" t="s">
        <v>184</v>
      </c>
      <c r="C34" s="19" t="s">
        <v>187</v>
      </c>
      <c r="D34" s="20" t="s">
        <v>70</v>
      </c>
      <c r="E34" s="21">
        <v>75</v>
      </c>
      <c r="F34" s="21">
        <v>32</v>
      </c>
      <c r="G34" s="21"/>
      <c r="H34" s="21">
        <v>29.64</v>
      </c>
      <c r="I34" s="73"/>
      <c r="J34" s="21">
        <v>4</v>
      </c>
      <c r="K34" s="19" t="s">
        <v>190</v>
      </c>
      <c r="L34" s="75"/>
      <c r="M34" s="22">
        <f t="shared" si="1"/>
        <v>75</v>
      </c>
      <c r="N34" s="21"/>
    </row>
    <row r="35" spans="1:14" x14ac:dyDescent="0.25">
      <c r="A35" s="38">
        <v>45205</v>
      </c>
      <c r="B35" s="8" t="s">
        <v>46</v>
      </c>
      <c r="C35" s="19" t="s">
        <v>197</v>
      </c>
      <c r="D35" s="45" t="s">
        <v>70</v>
      </c>
      <c r="E35" s="21">
        <v>68</v>
      </c>
      <c r="F35" s="21">
        <v>32</v>
      </c>
      <c r="G35" s="21"/>
      <c r="H35" s="21">
        <v>38.01</v>
      </c>
      <c r="I35" s="73"/>
      <c r="K35" s="19" t="s">
        <v>200</v>
      </c>
      <c r="L35" s="75"/>
      <c r="M35" s="21">
        <f t="shared" si="1"/>
        <v>68</v>
      </c>
      <c r="N35" s="21"/>
    </row>
    <row r="36" spans="1:14" x14ac:dyDescent="0.25">
      <c r="A36" s="38">
        <v>45206</v>
      </c>
      <c r="B36" s="8" t="s">
        <v>46</v>
      </c>
      <c r="C36" s="19" t="s">
        <v>198</v>
      </c>
      <c r="D36" s="45" t="s">
        <v>70</v>
      </c>
      <c r="E36" s="21">
        <v>69</v>
      </c>
      <c r="F36" s="21">
        <v>32</v>
      </c>
      <c r="G36" s="21"/>
      <c r="H36" s="21">
        <v>30.19</v>
      </c>
      <c r="I36" s="73"/>
      <c r="K36" s="19" t="s">
        <v>206</v>
      </c>
      <c r="L36" s="75"/>
      <c r="M36" s="21">
        <f t="shared" si="1"/>
        <v>69</v>
      </c>
      <c r="N36" s="24" t="s">
        <v>368</v>
      </c>
    </row>
    <row r="37" spans="1:14" x14ac:dyDescent="0.25">
      <c r="A37" s="38">
        <v>45261</v>
      </c>
      <c r="B37" s="8" t="s">
        <v>24</v>
      </c>
      <c r="C37" s="19" t="s">
        <v>215</v>
      </c>
      <c r="D37" s="45" t="s">
        <v>70</v>
      </c>
      <c r="E37" s="21">
        <v>66</v>
      </c>
      <c r="F37" s="21">
        <v>32</v>
      </c>
      <c r="G37" s="21"/>
      <c r="H37" s="21">
        <v>31.57</v>
      </c>
      <c r="I37" s="73"/>
      <c r="K37" s="19" t="s">
        <v>217</v>
      </c>
      <c r="L37" s="75"/>
      <c r="M37" s="21">
        <f t="shared" si="1"/>
        <v>66</v>
      </c>
      <c r="N37" s="21"/>
    </row>
    <row r="38" spans="1:14" x14ac:dyDescent="0.25">
      <c r="A38" s="38">
        <v>45317</v>
      </c>
      <c r="B38" s="8" t="s">
        <v>46</v>
      </c>
      <c r="C38" s="47" t="s">
        <v>233</v>
      </c>
      <c r="D38" s="45" t="s">
        <v>70</v>
      </c>
      <c r="E38" s="21">
        <v>60</v>
      </c>
      <c r="F38" s="21">
        <v>32</v>
      </c>
      <c r="G38" s="21"/>
      <c r="H38" s="21">
        <v>39.619999999999997</v>
      </c>
      <c r="I38" s="73"/>
      <c r="K38" s="19" t="s">
        <v>234</v>
      </c>
      <c r="L38" s="75"/>
      <c r="M38" s="21">
        <f t="shared" si="1"/>
        <v>60</v>
      </c>
      <c r="N38" s="21"/>
    </row>
    <row r="39" spans="1:14" x14ac:dyDescent="0.25">
      <c r="A39" s="38">
        <v>45331</v>
      </c>
      <c r="B39" s="8" t="s">
        <v>24</v>
      </c>
      <c r="C39" s="19" t="s">
        <v>114</v>
      </c>
      <c r="D39" s="45" t="s">
        <v>70</v>
      </c>
      <c r="E39" s="21">
        <v>74</v>
      </c>
      <c r="F39" s="21">
        <v>32</v>
      </c>
      <c r="G39" s="21"/>
      <c r="H39" s="21">
        <v>27.09</v>
      </c>
      <c r="I39" s="73"/>
      <c r="K39" s="19" t="s">
        <v>238</v>
      </c>
      <c r="L39" s="75"/>
      <c r="M39" s="21">
        <f t="shared" si="1"/>
        <v>74</v>
      </c>
      <c r="N39" s="21"/>
    </row>
    <row r="40" spans="1:14" x14ac:dyDescent="0.25">
      <c r="A40" s="38">
        <v>45345</v>
      </c>
      <c r="B40" s="8" t="s">
        <v>37</v>
      </c>
      <c r="C40" s="19" t="s">
        <v>243</v>
      </c>
      <c r="D40" s="45" t="s">
        <v>70</v>
      </c>
      <c r="E40" s="21">
        <v>61</v>
      </c>
      <c r="F40" s="21">
        <v>32</v>
      </c>
      <c r="G40" s="21"/>
      <c r="H40" s="21">
        <v>37.65</v>
      </c>
      <c r="I40" s="73"/>
      <c r="K40" s="19" t="s">
        <v>244</v>
      </c>
      <c r="L40" s="75"/>
      <c r="M40" s="21">
        <f t="shared" si="1"/>
        <v>61</v>
      </c>
      <c r="N40" s="21"/>
    </row>
    <row r="41" spans="1:14" x14ac:dyDescent="0.25">
      <c r="A41" s="38">
        <v>45346</v>
      </c>
      <c r="B41" s="8" t="s">
        <v>37</v>
      </c>
      <c r="C41" s="19" t="s">
        <v>243</v>
      </c>
      <c r="D41" s="45" t="s">
        <v>70</v>
      </c>
      <c r="E41" s="21">
        <v>74</v>
      </c>
      <c r="F41" s="21">
        <v>32</v>
      </c>
      <c r="G41" s="21"/>
      <c r="H41" s="21">
        <v>31.73</v>
      </c>
      <c r="I41" s="73"/>
      <c r="J41" s="21">
        <v>3</v>
      </c>
      <c r="K41" s="19" t="s">
        <v>245</v>
      </c>
      <c r="L41" s="75"/>
      <c r="M41" s="21">
        <f t="shared" si="1"/>
        <v>74</v>
      </c>
      <c r="N41" s="21"/>
    </row>
    <row r="42" spans="1:14" x14ac:dyDescent="0.25">
      <c r="A42" s="38">
        <v>45347</v>
      </c>
      <c r="B42" s="8" t="s">
        <v>37</v>
      </c>
      <c r="C42" s="19" t="s">
        <v>243</v>
      </c>
      <c r="D42" s="20" t="s">
        <v>70</v>
      </c>
      <c r="E42" s="21">
        <v>65</v>
      </c>
      <c r="F42" s="21">
        <v>32</v>
      </c>
      <c r="G42" s="21"/>
      <c r="H42" s="21">
        <v>31.77</v>
      </c>
      <c r="I42" s="73"/>
      <c r="K42" s="19" t="s">
        <v>248</v>
      </c>
      <c r="L42" s="75"/>
      <c r="M42" s="21">
        <f t="shared" si="1"/>
        <v>65</v>
      </c>
      <c r="N42" s="21"/>
    </row>
    <row r="43" spans="1:14" x14ac:dyDescent="0.25">
      <c r="A43" s="38">
        <v>45359</v>
      </c>
      <c r="B43" s="8" t="s">
        <v>21</v>
      </c>
      <c r="C43" s="19" t="s">
        <v>251</v>
      </c>
      <c r="D43" s="20" t="s">
        <v>70</v>
      </c>
      <c r="E43" s="21">
        <v>73</v>
      </c>
      <c r="F43" s="21">
        <v>32</v>
      </c>
      <c r="G43" s="21"/>
      <c r="H43" s="21">
        <v>34.64</v>
      </c>
      <c r="I43" s="73"/>
      <c r="K43" s="19" t="s">
        <v>359</v>
      </c>
      <c r="L43" s="75"/>
      <c r="M43" s="21">
        <f t="shared" si="1"/>
        <v>73</v>
      </c>
      <c r="N43" s="21"/>
    </row>
    <row r="44" spans="1:14" x14ac:dyDescent="0.25">
      <c r="A44" s="38">
        <v>45393</v>
      </c>
      <c r="B44" s="8" t="s">
        <v>75</v>
      </c>
      <c r="C44" s="19" t="s">
        <v>128</v>
      </c>
      <c r="D44" s="20" t="s">
        <v>70</v>
      </c>
      <c r="E44" s="21">
        <v>70</v>
      </c>
      <c r="F44" s="21">
        <v>32</v>
      </c>
      <c r="G44" s="21"/>
      <c r="H44" s="21">
        <v>34.83</v>
      </c>
      <c r="I44" s="73"/>
      <c r="K44" s="19" t="s">
        <v>259</v>
      </c>
      <c r="L44" s="75"/>
      <c r="M44" s="21">
        <f t="shared" si="1"/>
        <v>70</v>
      </c>
      <c r="N44" s="21"/>
    </row>
    <row r="45" spans="1:14" x14ac:dyDescent="0.25">
      <c r="A45" s="38">
        <v>45394</v>
      </c>
      <c r="B45" s="8" t="s">
        <v>76</v>
      </c>
      <c r="C45" s="57" t="s">
        <v>257</v>
      </c>
      <c r="D45" s="20" t="s">
        <v>70</v>
      </c>
      <c r="E45" s="21">
        <v>64</v>
      </c>
      <c r="F45" s="21">
        <v>32</v>
      </c>
      <c r="G45" s="21"/>
      <c r="H45" s="21">
        <v>22.91</v>
      </c>
      <c r="I45" s="73"/>
      <c r="K45" s="19" t="s">
        <v>261</v>
      </c>
      <c r="L45" s="75"/>
      <c r="M45" s="21">
        <f t="shared" ref="M45" si="2">E45</f>
        <v>64</v>
      </c>
      <c r="N45" s="21"/>
    </row>
    <row r="46" spans="1:14" x14ac:dyDescent="0.25">
      <c r="A46" s="38">
        <v>45415</v>
      </c>
      <c r="B46" s="8" t="s">
        <v>24</v>
      </c>
      <c r="C46" s="59" t="s">
        <v>263</v>
      </c>
      <c r="D46" s="20" t="s">
        <v>70</v>
      </c>
      <c r="E46" s="21">
        <v>74</v>
      </c>
      <c r="F46" s="21">
        <v>32</v>
      </c>
      <c r="G46" s="21"/>
      <c r="H46" s="21">
        <v>34.33</v>
      </c>
      <c r="I46" s="73"/>
      <c r="J46" s="21">
        <v>4</v>
      </c>
      <c r="K46" s="19" t="s">
        <v>264</v>
      </c>
      <c r="L46" s="75"/>
      <c r="M46" s="21">
        <f t="shared" ref="M46:M49" si="3">E46</f>
        <v>74</v>
      </c>
      <c r="N46" s="21"/>
    </row>
    <row r="47" spans="1:14" x14ac:dyDescent="0.25">
      <c r="A47" s="38">
        <v>45429</v>
      </c>
      <c r="B47" s="8" t="s">
        <v>37</v>
      </c>
      <c r="C47" s="57" t="s">
        <v>257</v>
      </c>
      <c r="D47" s="20" t="s">
        <v>70</v>
      </c>
      <c r="E47" s="21">
        <v>67</v>
      </c>
      <c r="F47" s="21">
        <v>32</v>
      </c>
      <c r="G47" s="21"/>
      <c r="H47" s="21">
        <v>31.6</v>
      </c>
      <c r="I47" s="73"/>
      <c r="K47" s="19" t="s">
        <v>268</v>
      </c>
      <c r="L47" s="75"/>
      <c r="M47" s="21">
        <f t="shared" si="3"/>
        <v>67</v>
      </c>
      <c r="N47" s="21"/>
    </row>
    <row r="48" spans="1:14" x14ac:dyDescent="0.25">
      <c r="A48" s="38">
        <v>45431</v>
      </c>
      <c r="B48" s="8" t="s">
        <v>37</v>
      </c>
      <c r="C48" s="57" t="s">
        <v>257</v>
      </c>
      <c r="D48" s="20" t="s">
        <v>70</v>
      </c>
      <c r="E48" s="21">
        <v>68</v>
      </c>
      <c r="F48" s="21">
        <v>32</v>
      </c>
      <c r="G48" s="21"/>
      <c r="H48" s="21">
        <v>27.45</v>
      </c>
      <c r="I48" s="73"/>
      <c r="K48" s="19" t="s">
        <v>275</v>
      </c>
      <c r="L48" s="75"/>
      <c r="M48" s="21">
        <f t="shared" si="3"/>
        <v>68</v>
      </c>
      <c r="N48" s="21"/>
    </row>
    <row r="49" spans="1:14" x14ac:dyDescent="0.25">
      <c r="A49" s="38">
        <v>45484</v>
      </c>
      <c r="B49" s="8" t="s">
        <v>46</v>
      </c>
      <c r="C49" s="19" t="s">
        <v>279</v>
      </c>
      <c r="D49" s="20" t="s">
        <v>70</v>
      </c>
      <c r="E49" s="21">
        <v>61</v>
      </c>
      <c r="F49" s="21">
        <v>32</v>
      </c>
      <c r="G49" s="21"/>
      <c r="H49" s="21">
        <v>36.43</v>
      </c>
      <c r="I49" s="73"/>
      <c r="K49" s="19" t="s">
        <v>280</v>
      </c>
      <c r="L49" s="75"/>
      <c r="M49" s="21">
        <f t="shared" si="3"/>
        <v>61</v>
      </c>
      <c r="N49" s="21"/>
    </row>
    <row r="50" spans="1:14" x14ac:dyDescent="0.25">
      <c r="A50" s="38">
        <v>45590</v>
      </c>
      <c r="B50" s="8" t="s">
        <v>46</v>
      </c>
      <c r="C50" s="19" t="s">
        <v>288</v>
      </c>
      <c r="D50" s="20" t="s">
        <v>70</v>
      </c>
      <c r="E50" s="21">
        <v>62</v>
      </c>
      <c r="F50" s="21">
        <v>32</v>
      </c>
      <c r="G50" s="21"/>
      <c r="H50" s="21">
        <v>36.24</v>
      </c>
      <c r="I50" s="73"/>
      <c r="K50" s="19" t="s">
        <v>290</v>
      </c>
      <c r="L50" s="75"/>
      <c r="M50" s="21">
        <f t="shared" ref="M50:M51" si="4">E50</f>
        <v>62</v>
      </c>
      <c r="N50" s="21"/>
    </row>
    <row r="51" spans="1:14" x14ac:dyDescent="0.25">
      <c r="A51" s="38">
        <v>45632</v>
      </c>
      <c r="B51" s="8" t="s">
        <v>21</v>
      </c>
      <c r="C51" s="64" t="s">
        <v>298</v>
      </c>
      <c r="D51" s="20" t="s">
        <v>70</v>
      </c>
      <c r="E51" s="21">
        <v>71</v>
      </c>
      <c r="F51" s="21">
        <v>32</v>
      </c>
      <c r="G51" s="21"/>
      <c r="H51" s="21">
        <v>35.83</v>
      </c>
      <c r="I51" s="73"/>
      <c r="K51" s="19" t="s">
        <v>300</v>
      </c>
      <c r="L51" s="75"/>
      <c r="M51" s="21">
        <f t="shared" si="4"/>
        <v>71</v>
      </c>
      <c r="N51" s="21"/>
    </row>
    <row r="52" spans="1:14" x14ac:dyDescent="0.25">
      <c r="A52" s="38">
        <v>45633</v>
      </c>
      <c r="B52" s="8" t="s">
        <v>21</v>
      </c>
      <c r="C52" s="64" t="s">
        <v>298</v>
      </c>
      <c r="D52" s="20" t="s">
        <v>70</v>
      </c>
      <c r="E52" s="21">
        <v>73</v>
      </c>
      <c r="F52" s="21">
        <v>32</v>
      </c>
      <c r="G52" s="21"/>
      <c r="H52" s="21">
        <v>36.14</v>
      </c>
      <c r="I52" s="73"/>
      <c r="J52" s="21">
        <v>4</v>
      </c>
      <c r="K52" s="19" t="s">
        <v>301</v>
      </c>
      <c r="L52" s="75"/>
      <c r="M52" s="21">
        <f t="shared" ref="M52" si="5">E52</f>
        <v>73</v>
      </c>
      <c r="N52" s="21"/>
    </row>
    <row r="53" spans="1:14" x14ac:dyDescent="0.25">
      <c r="A53" s="38">
        <v>45680</v>
      </c>
      <c r="B53" s="8" t="s">
        <v>46</v>
      </c>
      <c r="C53" s="64" t="s">
        <v>305</v>
      </c>
      <c r="D53" s="20" t="s">
        <v>70</v>
      </c>
      <c r="E53" s="21">
        <v>67</v>
      </c>
      <c r="F53" s="21">
        <v>32</v>
      </c>
      <c r="G53" s="21"/>
      <c r="H53" s="21">
        <v>31.74</v>
      </c>
      <c r="I53" s="73"/>
      <c r="J53" s="21">
        <v>4</v>
      </c>
      <c r="K53" s="19" t="s">
        <v>309</v>
      </c>
      <c r="L53" s="75"/>
      <c r="M53" s="21">
        <f t="shared" ref="M53" si="6">E53</f>
        <v>67</v>
      </c>
      <c r="N53" s="21"/>
    </row>
    <row r="54" spans="1:14" x14ac:dyDescent="0.25">
      <c r="A54" s="38">
        <v>45695</v>
      </c>
      <c r="B54" s="8" t="s">
        <v>24</v>
      </c>
      <c r="C54" s="64" t="s">
        <v>316</v>
      </c>
      <c r="D54" s="20" t="s">
        <v>70</v>
      </c>
      <c r="E54" s="21">
        <v>66</v>
      </c>
      <c r="F54" s="21">
        <v>32</v>
      </c>
      <c r="G54" s="21"/>
      <c r="H54" s="21">
        <v>26.19</v>
      </c>
      <c r="I54" s="73"/>
      <c r="K54" s="19" t="s">
        <v>317</v>
      </c>
      <c r="L54" s="75"/>
      <c r="M54" s="21">
        <f t="shared" ref="M54:M57" si="7">E54</f>
        <v>66</v>
      </c>
      <c r="N54" s="21"/>
    </row>
    <row r="55" spans="1:14" x14ac:dyDescent="0.25">
      <c r="A55" s="38">
        <v>45696</v>
      </c>
      <c r="B55" s="8" t="s">
        <v>24</v>
      </c>
      <c r="C55" s="64" t="s">
        <v>316</v>
      </c>
      <c r="D55" s="20" t="s">
        <v>70</v>
      </c>
      <c r="E55" s="21">
        <v>71</v>
      </c>
      <c r="F55" s="21">
        <v>32</v>
      </c>
      <c r="G55" s="21"/>
      <c r="H55" s="21">
        <v>37.53</v>
      </c>
      <c r="I55" s="73"/>
      <c r="K55" s="19" t="s">
        <v>318</v>
      </c>
      <c r="L55" s="75"/>
      <c r="M55" s="21">
        <f t="shared" ref="M55" si="8">E55</f>
        <v>71</v>
      </c>
      <c r="N55" s="21"/>
    </row>
    <row r="56" spans="1:14" x14ac:dyDescent="0.25">
      <c r="A56" s="38">
        <v>45779</v>
      </c>
      <c r="B56" s="8" t="s">
        <v>24</v>
      </c>
      <c r="C56" s="64" t="s">
        <v>338</v>
      </c>
      <c r="D56" s="20" t="s">
        <v>70</v>
      </c>
      <c r="E56" s="21">
        <v>68</v>
      </c>
      <c r="F56" s="21">
        <v>32</v>
      </c>
      <c r="G56" s="21"/>
      <c r="H56" s="21">
        <v>32.590000000000003</v>
      </c>
      <c r="I56" s="73"/>
      <c r="K56" s="19" t="s">
        <v>342</v>
      </c>
      <c r="L56" s="75"/>
      <c r="M56" s="21">
        <f t="shared" si="7"/>
        <v>68</v>
      </c>
      <c r="N56" s="21"/>
    </row>
    <row r="57" spans="1:14" x14ac:dyDescent="0.25">
      <c r="A57" s="38">
        <v>45780</v>
      </c>
      <c r="B57" s="8" t="s">
        <v>24</v>
      </c>
      <c r="C57" s="64" t="s">
        <v>338</v>
      </c>
      <c r="D57" s="20" t="s">
        <v>70</v>
      </c>
      <c r="E57" s="21">
        <v>74</v>
      </c>
      <c r="F57" s="21">
        <v>32</v>
      </c>
      <c r="G57" s="21"/>
      <c r="H57" s="21">
        <v>32.450000000000003</v>
      </c>
      <c r="I57" s="73"/>
      <c r="K57" s="19" t="s">
        <v>343</v>
      </c>
      <c r="L57" s="75"/>
      <c r="M57" s="21">
        <f t="shared" si="7"/>
        <v>74</v>
      </c>
      <c r="N57" s="21"/>
    </row>
    <row r="58" spans="1:14" x14ac:dyDescent="0.25">
      <c r="A58" s="38">
        <v>45794</v>
      </c>
      <c r="B58" s="8" t="s">
        <v>37</v>
      </c>
      <c r="C58" s="66" t="s">
        <v>347</v>
      </c>
      <c r="D58" s="20" t="s">
        <v>70</v>
      </c>
      <c r="E58" s="21">
        <v>71</v>
      </c>
      <c r="F58" s="21">
        <v>32</v>
      </c>
      <c r="G58" s="21"/>
      <c r="H58" s="21">
        <v>32.25</v>
      </c>
      <c r="I58" s="73"/>
      <c r="K58" s="19" t="s">
        <v>353</v>
      </c>
      <c r="L58" s="75"/>
      <c r="M58" s="21">
        <f t="shared" ref="M58" si="9">E58</f>
        <v>71</v>
      </c>
      <c r="N58" s="21"/>
    </row>
    <row r="59" spans="1:14" x14ac:dyDescent="0.25">
      <c r="A59" s="38">
        <v>45795</v>
      </c>
      <c r="B59" s="8" t="s">
        <v>37</v>
      </c>
      <c r="C59" s="66" t="s">
        <v>347</v>
      </c>
      <c r="D59" s="20" t="s">
        <v>70</v>
      </c>
      <c r="E59" s="21">
        <v>68</v>
      </c>
      <c r="F59" s="21">
        <v>32</v>
      </c>
      <c r="G59" s="21"/>
      <c r="H59" s="21">
        <v>31.98</v>
      </c>
      <c r="I59" s="73"/>
      <c r="K59" s="19" t="s">
        <v>354</v>
      </c>
      <c r="L59" s="75"/>
      <c r="M59" s="21">
        <f t="shared" ref="M59:M61" si="10">E59</f>
        <v>68</v>
      </c>
      <c r="N59" s="21"/>
    </row>
    <row r="60" spans="1:14" x14ac:dyDescent="0.25">
      <c r="A60" s="38">
        <v>45800</v>
      </c>
      <c r="B60" s="8" t="s">
        <v>97</v>
      </c>
      <c r="C60" s="64" t="s">
        <v>357</v>
      </c>
      <c r="D60" s="20" t="s">
        <v>70</v>
      </c>
      <c r="E60" s="21">
        <v>66</v>
      </c>
      <c r="F60" s="21">
        <v>32</v>
      </c>
      <c r="G60" s="21"/>
      <c r="H60" s="21">
        <v>35.5</v>
      </c>
      <c r="I60" s="73"/>
      <c r="K60" s="19" t="s">
        <v>360</v>
      </c>
      <c r="L60" s="75"/>
      <c r="M60" s="21">
        <f t="shared" si="10"/>
        <v>66</v>
      </c>
      <c r="N60" s="21"/>
    </row>
    <row r="61" spans="1:14" x14ac:dyDescent="0.25">
      <c r="A61" s="38">
        <v>45801</v>
      </c>
      <c r="B61" s="8" t="s">
        <v>97</v>
      </c>
      <c r="C61" s="78" t="s">
        <v>366</v>
      </c>
      <c r="D61" s="20" t="s">
        <v>70</v>
      </c>
      <c r="E61" s="21">
        <v>72</v>
      </c>
      <c r="F61" s="21">
        <v>32</v>
      </c>
      <c r="G61" s="21"/>
      <c r="H61" s="21">
        <v>30.23</v>
      </c>
      <c r="I61" s="73"/>
      <c r="J61" s="21">
        <v>3</v>
      </c>
      <c r="K61" s="19" t="s">
        <v>365</v>
      </c>
      <c r="L61" s="75"/>
      <c r="M61" s="21">
        <f t="shared" si="10"/>
        <v>72</v>
      </c>
      <c r="N61" s="24" t="s">
        <v>369</v>
      </c>
    </row>
    <row r="62" spans="1:14" x14ac:dyDescent="0.25">
      <c r="A62" s="38">
        <v>45802</v>
      </c>
      <c r="B62" s="8" t="s">
        <v>97</v>
      </c>
      <c r="C62" s="64" t="s">
        <v>48</v>
      </c>
      <c r="D62" s="20" t="s">
        <v>70</v>
      </c>
      <c r="E62" s="21">
        <v>73</v>
      </c>
      <c r="F62" s="21">
        <v>32</v>
      </c>
      <c r="G62" s="21"/>
      <c r="H62" s="21">
        <v>35.799999999999997</v>
      </c>
      <c r="I62" s="73"/>
      <c r="K62" s="19" t="s">
        <v>367</v>
      </c>
      <c r="L62" s="75"/>
      <c r="M62" s="21">
        <f t="shared" ref="M62" si="11">E62</f>
        <v>73</v>
      </c>
      <c r="N62" s="21"/>
    </row>
    <row r="63" spans="1:14" x14ac:dyDescent="0.25">
      <c r="A63" s="38">
        <v>45848</v>
      </c>
      <c r="B63" s="8" t="s">
        <v>46</v>
      </c>
      <c r="C63" s="64" t="s">
        <v>35</v>
      </c>
      <c r="D63" s="20" t="s">
        <v>70</v>
      </c>
      <c r="E63" s="21">
        <v>73</v>
      </c>
      <c r="F63" s="21">
        <v>32</v>
      </c>
      <c r="G63" s="21"/>
      <c r="H63" s="21">
        <v>28.08</v>
      </c>
      <c r="I63" s="73"/>
      <c r="J63" s="21">
        <v>4</v>
      </c>
      <c r="K63" s="19" t="s">
        <v>371</v>
      </c>
      <c r="L63" s="75"/>
      <c r="M63" s="21">
        <f t="shared" ref="M63" si="12">E63</f>
        <v>73</v>
      </c>
      <c r="N63" s="2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topLeftCell="A48" zoomScaleNormal="100" workbookViewId="0">
      <selection activeCell="A51" sqref="A51"/>
    </sheetView>
  </sheetViews>
  <sheetFormatPr defaultRowHeight="15" x14ac:dyDescent="0.25"/>
  <cols>
    <col min="1" max="1" width="11.42578125" customWidth="1"/>
    <col min="2" max="2" width="10.7109375" style="30" customWidth="1"/>
    <col min="3" max="3" width="15.42578125" style="30" customWidth="1"/>
    <col min="4" max="4" width="12.28515625" customWidth="1"/>
    <col min="11" max="11" width="8.85546875" style="30"/>
  </cols>
  <sheetData>
    <row r="1" spans="1:1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130</v>
      </c>
      <c r="H1" s="15" t="s">
        <v>7</v>
      </c>
      <c r="I1" s="4" t="s">
        <v>8</v>
      </c>
      <c r="J1" s="5" t="s">
        <v>9</v>
      </c>
      <c r="K1" s="35" t="s">
        <v>10</v>
      </c>
      <c r="L1" s="16" t="s">
        <v>16</v>
      </c>
      <c r="M1" s="16" t="s">
        <v>17</v>
      </c>
      <c r="N1" s="17" t="s">
        <v>11</v>
      </c>
      <c r="O1" s="7" t="s">
        <v>18</v>
      </c>
    </row>
    <row r="2" spans="1:15" x14ac:dyDescent="0.25">
      <c r="A2" s="18">
        <v>44667</v>
      </c>
      <c r="B2" s="19" t="s">
        <v>76</v>
      </c>
      <c r="C2" s="19" t="s">
        <v>48</v>
      </c>
      <c r="D2" s="20" t="s">
        <v>78</v>
      </c>
      <c r="E2" s="21">
        <v>3</v>
      </c>
      <c r="F2" s="21">
        <v>50</v>
      </c>
      <c r="G2" s="21">
        <v>25.95</v>
      </c>
      <c r="H2" s="21">
        <v>43.19</v>
      </c>
      <c r="I2" s="21"/>
      <c r="J2" s="21"/>
      <c r="K2" s="19" t="s">
        <v>79</v>
      </c>
      <c r="L2" s="21"/>
      <c r="M2" s="22">
        <v>3</v>
      </c>
      <c r="N2" s="21"/>
    </row>
    <row r="3" spans="1:15" x14ac:dyDescent="0.25">
      <c r="A3" s="36">
        <v>44689</v>
      </c>
      <c r="B3" s="8" t="s">
        <v>24</v>
      </c>
      <c r="C3" s="37" t="s">
        <v>82</v>
      </c>
      <c r="D3" s="20" t="s">
        <v>78</v>
      </c>
      <c r="E3" s="21">
        <v>2</v>
      </c>
      <c r="F3" s="21">
        <v>50</v>
      </c>
      <c r="G3" s="21"/>
      <c r="H3" s="21">
        <v>48.82</v>
      </c>
      <c r="I3" s="21"/>
      <c r="J3" s="21"/>
      <c r="K3" s="19" t="s">
        <v>86</v>
      </c>
      <c r="L3" s="21"/>
      <c r="M3" s="22">
        <f>E3</f>
        <v>2</v>
      </c>
      <c r="N3" s="21"/>
      <c r="O3">
        <v>27.88</v>
      </c>
    </row>
    <row r="4" spans="1:15" x14ac:dyDescent="0.25">
      <c r="A4" s="38">
        <v>44702</v>
      </c>
      <c r="B4" s="8" t="s">
        <v>37</v>
      </c>
      <c r="C4" s="19" t="s">
        <v>87</v>
      </c>
      <c r="D4" s="20" t="s">
        <v>78</v>
      </c>
      <c r="E4" s="21">
        <v>2</v>
      </c>
      <c r="F4" s="21">
        <v>50</v>
      </c>
      <c r="G4" s="21"/>
      <c r="H4" s="21">
        <v>43.58</v>
      </c>
      <c r="I4" s="21"/>
      <c r="J4" s="21"/>
      <c r="K4" s="19" t="s">
        <v>96</v>
      </c>
      <c r="L4" s="21"/>
      <c r="M4" s="22">
        <f t="shared" ref="M4:M22" si="0">E4</f>
        <v>2</v>
      </c>
      <c r="N4" s="21"/>
    </row>
    <row r="5" spans="1:15" x14ac:dyDescent="0.25">
      <c r="A5" s="38">
        <v>44708</v>
      </c>
      <c r="B5" s="8" t="s">
        <v>97</v>
      </c>
      <c r="C5" s="19" t="s">
        <v>87</v>
      </c>
      <c r="D5" s="20" t="s">
        <v>78</v>
      </c>
      <c r="E5" s="21">
        <v>4</v>
      </c>
      <c r="F5" s="21">
        <v>50</v>
      </c>
      <c r="G5" s="21"/>
      <c r="H5" s="21">
        <v>45.27</v>
      </c>
      <c r="I5" s="21"/>
      <c r="J5" s="21"/>
      <c r="K5" s="19" t="s">
        <v>100</v>
      </c>
      <c r="L5" s="21"/>
      <c r="M5" s="22">
        <f t="shared" si="0"/>
        <v>4</v>
      </c>
      <c r="N5" s="21"/>
    </row>
    <row r="6" spans="1:15" x14ac:dyDescent="0.25">
      <c r="A6" s="38">
        <v>44710</v>
      </c>
      <c r="B6" s="8" t="s">
        <v>97</v>
      </c>
      <c r="C6" s="19" t="s">
        <v>87</v>
      </c>
      <c r="D6" s="20" t="s">
        <v>78</v>
      </c>
      <c r="E6" s="21">
        <v>8</v>
      </c>
      <c r="F6" s="21">
        <v>50</v>
      </c>
      <c r="G6" s="21"/>
      <c r="H6" s="21">
        <v>41.56</v>
      </c>
      <c r="I6" s="21"/>
      <c r="J6" s="21"/>
      <c r="K6" s="19" t="s">
        <v>111</v>
      </c>
      <c r="L6" s="21"/>
      <c r="M6" s="22">
        <f t="shared" si="0"/>
        <v>8</v>
      </c>
      <c r="N6" s="21"/>
    </row>
    <row r="7" spans="1:15" x14ac:dyDescent="0.25">
      <c r="A7" s="38">
        <v>44758</v>
      </c>
      <c r="B7" s="8" t="s">
        <v>46</v>
      </c>
      <c r="C7" s="37" t="s">
        <v>106</v>
      </c>
      <c r="D7" s="20" t="s">
        <v>78</v>
      </c>
      <c r="E7" s="21">
        <v>5</v>
      </c>
      <c r="F7" s="21">
        <v>50</v>
      </c>
      <c r="G7" s="21"/>
      <c r="H7" s="21">
        <v>38.299999999999997</v>
      </c>
      <c r="I7" s="21"/>
      <c r="J7" s="21"/>
      <c r="K7" s="19" t="s">
        <v>111</v>
      </c>
      <c r="L7" s="21"/>
      <c r="M7" s="22">
        <f t="shared" si="0"/>
        <v>5</v>
      </c>
      <c r="N7" s="21"/>
      <c r="O7">
        <v>25.6</v>
      </c>
    </row>
    <row r="8" spans="1:15" x14ac:dyDescent="0.25">
      <c r="A8" s="43" t="s">
        <v>124</v>
      </c>
      <c r="B8" s="8" t="s">
        <v>121</v>
      </c>
      <c r="C8" s="37" t="s">
        <v>106</v>
      </c>
      <c r="D8" s="20" t="s">
        <v>78</v>
      </c>
      <c r="E8" s="21">
        <v>3</v>
      </c>
      <c r="F8" s="21">
        <v>50</v>
      </c>
      <c r="G8" s="21"/>
      <c r="H8" s="21">
        <v>47.81</v>
      </c>
      <c r="I8" s="21"/>
      <c r="J8" s="21"/>
      <c r="K8" s="19" t="s">
        <v>123</v>
      </c>
      <c r="L8" s="21"/>
      <c r="M8" s="22">
        <v>3</v>
      </c>
      <c r="N8" s="21"/>
      <c r="O8" t="s">
        <v>18</v>
      </c>
    </row>
    <row r="9" spans="1:15" x14ac:dyDescent="0.25">
      <c r="A9" s="38">
        <v>44841</v>
      </c>
      <c r="B9" s="8" t="s">
        <v>46</v>
      </c>
      <c r="C9" s="19" t="s">
        <v>128</v>
      </c>
      <c r="D9" s="20" t="s">
        <v>78</v>
      </c>
      <c r="E9" s="21">
        <v>3</v>
      </c>
      <c r="F9" s="21">
        <v>50</v>
      </c>
      <c r="G9" s="21">
        <v>29.23</v>
      </c>
      <c r="H9" s="21">
        <v>47.94</v>
      </c>
      <c r="I9" s="21"/>
      <c r="J9" s="21"/>
      <c r="K9" s="19" t="s">
        <v>129</v>
      </c>
      <c r="L9" s="21"/>
      <c r="M9" s="22">
        <f t="shared" si="0"/>
        <v>3</v>
      </c>
      <c r="N9" s="21"/>
    </row>
    <row r="10" spans="1:15" x14ac:dyDescent="0.25">
      <c r="A10" s="38">
        <v>44953</v>
      </c>
      <c r="B10" s="8" t="s">
        <v>46</v>
      </c>
      <c r="C10" s="19" t="s">
        <v>140</v>
      </c>
      <c r="D10" s="20" t="s">
        <v>78</v>
      </c>
      <c r="E10" s="21">
        <v>6</v>
      </c>
      <c r="F10" s="21">
        <v>50</v>
      </c>
      <c r="G10" s="21">
        <v>29.48</v>
      </c>
      <c r="H10" s="21">
        <v>41.78</v>
      </c>
      <c r="I10" s="21"/>
      <c r="J10" s="21"/>
      <c r="K10" s="19" t="s">
        <v>141</v>
      </c>
      <c r="L10" s="21"/>
      <c r="M10" s="22">
        <f>E10</f>
        <v>6</v>
      </c>
      <c r="N10" s="21"/>
    </row>
    <row r="11" spans="1:15" x14ac:dyDescent="0.25">
      <c r="A11" s="18">
        <v>44981</v>
      </c>
      <c r="B11" s="8" t="s">
        <v>37</v>
      </c>
      <c r="C11" s="19" t="s">
        <v>87</v>
      </c>
      <c r="D11" s="20" t="s">
        <v>78</v>
      </c>
      <c r="E11" s="21">
        <v>3</v>
      </c>
      <c r="F11" s="21">
        <v>50</v>
      </c>
      <c r="G11" s="21"/>
      <c r="H11" s="21">
        <v>43.38</v>
      </c>
      <c r="I11" s="21"/>
      <c r="J11" s="21"/>
      <c r="K11" s="19" t="s">
        <v>147</v>
      </c>
      <c r="L11" s="21"/>
      <c r="M11" s="22">
        <f t="shared" si="0"/>
        <v>3</v>
      </c>
      <c r="N11" s="21"/>
    </row>
    <row r="12" spans="1:15" x14ac:dyDescent="0.25">
      <c r="A12" s="18">
        <v>44982</v>
      </c>
      <c r="B12" s="8" t="s">
        <v>37</v>
      </c>
      <c r="C12" s="19" t="s">
        <v>87</v>
      </c>
      <c r="D12" s="20" t="s">
        <v>78</v>
      </c>
      <c r="E12" s="21">
        <v>3</v>
      </c>
      <c r="F12" s="21">
        <v>50</v>
      </c>
      <c r="G12" s="21"/>
      <c r="H12" s="21">
        <v>37.549999999999997</v>
      </c>
      <c r="I12" s="21"/>
      <c r="J12" s="21"/>
      <c r="K12" s="19" t="s">
        <v>149</v>
      </c>
      <c r="L12" s="21"/>
      <c r="M12" s="22">
        <f>E12</f>
        <v>3</v>
      </c>
      <c r="N12" s="21"/>
    </row>
    <row r="13" spans="1:15" x14ac:dyDescent="0.25">
      <c r="A13" s="38">
        <v>45072</v>
      </c>
      <c r="B13" s="8" t="s">
        <v>97</v>
      </c>
      <c r="C13" s="19" t="s">
        <v>166</v>
      </c>
      <c r="D13" s="20" t="s">
        <v>78</v>
      </c>
      <c r="E13" s="21">
        <v>7</v>
      </c>
      <c r="F13" s="21">
        <v>50</v>
      </c>
      <c r="G13" s="21">
        <v>29.71</v>
      </c>
      <c r="H13" s="21">
        <v>36.28</v>
      </c>
      <c r="I13" s="21"/>
      <c r="J13" s="21">
        <v>4</v>
      </c>
      <c r="K13" s="19" t="s">
        <v>162</v>
      </c>
      <c r="L13" s="21"/>
      <c r="M13" s="22">
        <f t="shared" si="0"/>
        <v>7</v>
      </c>
      <c r="N13" s="21"/>
    </row>
    <row r="14" spans="1:15" x14ac:dyDescent="0.25">
      <c r="A14" s="38">
        <v>45073</v>
      </c>
      <c r="B14" s="8" t="s">
        <v>97</v>
      </c>
      <c r="C14" s="19" t="s">
        <v>167</v>
      </c>
      <c r="D14" s="20" t="s">
        <v>78</v>
      </c>
      <c r="E14" s="21">
        <v>2</v>
      </c>
      <c r="F14" s="21">
        <v>50</v>
      </c>
      <c r="G14" s="21">
        <v>22.58</v>
      </c>
      <c r="H14" s="21">
        <v>40.58</v>
      </c>
      <c r="I14" s="21"/>
      <c r="J14" s="21"/>
      <c r="K14" s="19" t="s">
        <v>163</v>
      </c>
      <c r="L14" s="21"/>
      <c r="M14" s="22">
        <f t="shared" si="0"/>
        <v>2</v>
      </c>
      <c r="N14" s="21"/>
    </row>
    <row r="15" spans="1:15" x14ac:dyDescent="0.25">
      <c r="A15" s="38">
        <v>45074</v>
      </c>
      <c r="B15" s="8" t="s">
        <v>97</v>
      </c>
      <c r="C15" s="19" t="s">
        <v>166</v>
      </c>
      <c r="D15" s="20" t="s">
        <v>78</v>
      </c>
      <c r="E15" s="21">
        <v>4</v>
      </c>
      <c r="F15" s="21">
        <v>50</v>
      </c>
      <c r="G15" s="21">
        <v>31.41</v>
      </c>
      <c r="H15" s="21">
        <v>49.33</v>
      </c>
      <c r="I15" s="21"/>
      <c r="J15" s="21"/>
      <c r="K15" s="19" t="s">
        <v>164</v>
      </c>
      <c r="L15" s="21"/>
      <c r="M15" s="22">
        <f t="shared" si="0"/>
        <v>4</v>
      </c>
      <c r="N15" s="21"/>
    </row>
    <row r="16" spans="1:15" x14ac:dyDescent="0.25">
      <c r="A16" s="38">
        <v>45075</v>
      </c>
      <c r="B16" s="8" t="s">
        <v>97</v>
      </c>
      <c r="C16" s="19" t="s">
        <v>166</v>
      </c>
      <c r="D16" s="20" t="s">
        <v>78</v>
      </c>
      <c r="E16" s="21">
        <v>5</v>
      </c>
      <c r="F16" s="21">
        <v>50</v>
      </c>
      <c r="G16" s="21"/>
      <c r="H16" s="21">
        <v>40.07</v>
      </c>
      <c r="I16" s="21"/>
      <c r="J16" s="21"/>
      <c r="K16" s="19" t="s">
        <v>165</v>
      </c>
      <c r="L16" s="21"/>
      <c r="M16" s="22">
        <f t="shared" si="0"/>
        <v>5</v>
      </c>
      <c r="N16" s="21"/>
    </row>
    <row r="17" spans="1:14" x14ac:dyDescent="0.25">
      <c r="A17" s="38">
        <v>41469</v>
      </c>
      <c r="B17" s="8" t="s">
        <v>46</v>
      </c>
      <c r="C17" s="19" t="s">
        <v>176</v>
      </c>
      <c r="D17" s="20" t="s">
        <v>78</v>
      </c>
      <c r="E17" s="21">
        <v>3</v>
      </c>
      <c r="F17" s="21">
        <v>50</v>
      </c>
      <c r="G17" s="21">
        <v>26.87</v>
      </c>
      <c r="H17" s="21">
        <v>43.07</v>
      </c>
      <c r="I17" s="21"/>
      <c r="J17" s="21"/>
      <c r="K17" s="19" t="s">
        <v>175</v>
      </c>
      <c r="L17" s="21"/>
      <c r="M17" s="22">
        <f t="shared" si="0"/>
        <v>3</v>
      </c>
      <c r="N17" s="21"/>
    </row>
    <row r="18" spans="1:14" x14ac:dyDescent="0.25">
      <c r="A18" s="38">
        <v>41470</v>
      </c>
      <c r="B18" s="8" t="s">
        <v>46</v>
      </c>
      <c r="C18" s="19" t="s">
        <v>178</v>
      </c>
      <c r="D18" s="20" t="s">
        <v>78</v>
      </c>
      <c r="E18" s="21">
        <v>3</v>
      </c>
      <c r="F18" s="21">
        <v>50</v>
      </c>
      <c r="G18" s="21">
        <v>28.88</v>
      </c>
      <c r="H18" s="21">
        <v>48.03</v>
      </c>
      <c r="I18" s="21"/>
      <c r="J18" s="21"/>
      <c r="K18" s="19" t="s">
        <v>181</v>
      </c>
      <c r="L18" s="21"/>
      <c r="M18" s="22">
        <f t="shared" si="0"/>
        <v>3</v>
      </c>
      <c r="N18" s="21"/>
    </row>
    <row r="19" spans="1:14" x14ac:dyDescent="0.25">
      <c r="A19" s="38">
        <v>45137</v>
      </c>
      <c r="B19" s="8" t="s">
        <v>184</v>
      </c>
      <c r="C19" s="19" t="s">
        <v>187</v>
      </c>
      <c r="D19" s="20" t="s">
        <v>78</v>
      </c>
      <c r="E19" s="21">
        <v>10</v>
      </c>
      <c r="F19" s="21">
        <v>50</v>
      </c>
      <c r="G19" s="21">
        <v>38.450000000000003</v>
      </c>
      <c r="H19" s="21">
        <v>38.450000000000003</v>
      </c>
      <c r="I19" s="21"/>
      <c r="J19" s="21">
        <v>1</v>
      </c>
      <c r="K19" s="19" t="s">
        <v>191</v>
      </c>
      <c r="L19" s="21"/>
      <c r="M19" s="22">
        <f t="shared" si="0"/>
        <v>10</v>
      </c>
      <c r="N19" s="21"/>
    </row>
    <row r="20" spans="1:14" x14ac:dyDescent="0.25">
      <c r="A20" s="38">
        <v>45204</v>
      </c>
      <c r="B20" s="8" t="s">
        <v>46</v>
      </c>
      <c r="C20" s="19" t="s">
        <v>197</v>
      </c>
      <c r="D20" s="20" t="s">
        <v>78</v>
      </c>
      <c r="E20" s="21">
        <v>8</v>
      </c>
      <c r="F20" s="21">
        <v>50</v>
      </c>
      <c r="G20" s="21">
        <v>29.4</v>
      </c>
      <c r="H20" s="21">
        <v>35.549999999999997</v>
      </c>
      <c r="I20" s="21"/>
      <c r="J20" s="21">
        <v>2</v>
      </c>
      <c r="K20" s="19" t="s">
        <v>193</v>
      </c>
      <c r="L20" s="21"/>
      <c r="M20" s="22">
        <f t="shared" si="0"/>
        <v>8</v>
      </c>
      <c r="N20" s="21"/>
    </row>
    <row r="21" spans="1:14" x14ac:dyDescent="0.25">
      <c r="A21" s="38">
        <v>45205</v>
      </c>
      <c r="B21" s="8" t="s">
        <v>46</v>
      </c>
      <c r="C21" s="19" t="s">
        <v>198</v>
      </c>
      <c r="D21" s="20" t="s">
        <v>78</v>
      </c>
      <c r="E21" s="21">
        <v>2</v>
      </c>
      <c r="F21" s="21">
        <v>50</v>
      </c>
      <c r="G21" s="21">
        <v>26.42</v>
      </c>
      <c r="H21" s="21">
        <v>45.34</v>
      </c>
      <c r="I21" s="21"/>
      <c r="J21" s="21"/>
      <c r="K21" s="19" t="s">
        <v>199</v>
      </c>
      <c r="L21" s="21"/>
      <c r="M21" s="22">
        <f>E21</f>
        <v>2</v>
      </c>
      <c r="N21" s="21"/>
    </row>
    <row r="22" spans="1:14" x14ac:dyDescent="0.25">
      <c r="A22" s="38">
        <v>45226</v>
      </c>
      <c r="B22" s="8" t="s">
        <v>24</v>
      </c>
      <c r="C22" s="19" t="s">
        <v>207</v>
      </c>
      <c r="D22" s="20" t="s">
        <v>78</v>
      </c>
      <c r="E22" s="21">
        <v>4</v>
      </c>
      <c r="F22" s="21">
        <v>50</v>
      </c>
      <c r="G22" s="21">
        <v>26.29</v>
      </c>
      <c r="H22" s="21">
        <v>40.11</v>
      </c>
      <c r="I22" s="21"/>
      <c r="J22" s="21"/>
      <c r="K22" s="19" t="s">
        <v>208</v>
      </c>
      <c r="L22" s="21"/>
      <c r="M22" s="22">
        <f t="shared" si="0"/>
        <v>4</v>
      </c>
      <c r="N22" s="21"/>
    </row>
    <row r="23" spans="1:14" x14ac:dyDescent="0.25">
      <c r="A23" s="38">
        <v>45261</v>
      </c>
      <c r="B23" s="8" t="s">
        <v>24</v>
      </c>
      <c r="C23" s="19" t="s">
        <v>215</v>
      </c>
      <c r="D23" s="20" t="s">
        <v>78</v>
      </c>
      <c r="E23" s="21">
        <v>4</v>
      </c>
      <c r="F23" s="21">
        <v>50</v>
      </c>
      <c r="G23" s="21" t="s">
        <v>18</v>
      </c>
      <c r="H23" s="21">
        <v>39.49</v>
      </c>
      <c r="I23" s="21"/>
      <c r="J23" s="21"/>
      <c r="K23" s="19" t="s">
        <v>216</v>
      </c>
      <c r="L23" s="21"/>
      <c r="M23" s="22">
        <f t="shared" ref="M23:M28" si="1">E23</f>
        <v>4</v>
      </c>
      <c r="N23" s="21"/>
    </row>
    <row r="24" spans="1:14" x14ac:dyDescent="0.25">
      <c r="A24" s="38" t="s">
        <v>218</v>
      </c>
      <c r="B24" s="8" t="s">
        <v>24</v>
      </c>
      <c r="C24" s="19" t="s">
        <v>215</v>
      </c>
      <c r="D24" s="20" t="s">
        <v>78</v>
      </c>
      <c r="E24" s="21">
        <v>4</v>
      </c>
      <c r="F24" s="21">
        <v>50</v>
      </c>
      <c r="G24" s="21"/>
      <c r="H24" s="21">
        <v>43.93</v>
      </c>
      <c r="I24" s="21"/>
      <c r="J24" s="21"/>
      <c r="K24" s="19" t="s">
        <v>219</v>
      </c>
      <c r="L24" s="21"/>
      <c r="M24" s="22">
        <f t="shared" si="1"/>
        <v>4</v>
      </c>
      <c r="N24" s="21"/>
    </row>
    <row r="25" spans="1:14" ht="16.5" x14ac:dyDescent="0.3">
      <c r="A25" s="38">
        <v>45270</v>
      </c>
      <c r="B25" s="8" t="s">
        <v>21</v>
      </c>
      <c r="C25" s="46" t="s">
        <v>221</v>
      </c>
      <c r="D25" s="20" t="s">
        <v>78</v>
      </c>
      <c r="E25" s="21">
        <v>1</v>
      </c>
      <c r="F25" s="21">
        <v>50</v>
      </c>
      <c r="G25" s="21">
        <v>25.47</v>
      </c>
      <c r="H25" s="21">
        <v>46.41</v>
      </c>
      <c r="I25" s="21"/>
      <c r="J25" s="21"/>
      <c r="K25" s="19" t="s">
        <v>228</v>
      </c>
      <c r="L25" s="21"/>
      <c r="M25" s="22">
        <f t="shared" si="1"/>
        <v>1</v>
      </c>
      <c r="N25" s="21"/>
    </row>
    <row r="26" spans="1:14" x14ac:dyDescent="0.25">
      <c r="A26" s="38">
        <v>45316</v>
      </c>
      <c r="B26" s="8" t="s">
        <v>46</v>
      </c>
      <c r="C26" s="47" t="s">
        <v>229</v>
      </c>
      <c r="D26" s="20" t="s">
        <v>78</v>
      </c>
      <c r="E26" s="21">
        <v>3</v>
      </c>
      <c r="F26" s="21">
        <v>50</v>
      </c>
      <c r="G26" s="21">
        <v>22.11</v>
      </c>
      <c r="H26" s="21">
        <v>37.83</v>
      </c>
      <c r="I26" s="21"/>
      <c r="J26" s="21"/>
      <c r="K26" s="19" t="s">
        <v>230</v>
      </c>
      <c r="L26" s="21"/>
      <c r="M26" s="22">
        <f t="shared" si="1"/>
        <v>3</v>
      </c>
      <c r="N26" s="48" t="s">
        <v>231</v>
      </c>
    </row>
    <row r="27" spans="1:14" x14ac:dyDescent="0.25">
      <c r="A27" s="38">
        <v>45317</v>
      </c>
      <c r="B27" s="8" t="s">
        <v>46</v>
      </c>
      <c r="C27" s="47" t="s">
        <v>233</v>
      </c>
      <c r="D27" s="20" t="s">
        <v>78</v>
      </c>
      <c r="E27" s="21">
        <v>3</v>
      </c>
      <c r="F27" s="21">
        <v>50</v>
      </c>
      <c r="G27" s="21">
        <v>24.93</v>
      </c>
      <c r="H27" s="21">
        <v>41.93</v>
      </c>
      <c r="I27" s="21"/>
      <c r="J27" s="21"/>
      <c r="K27" s="19" t="s">
        <v>232</v>
      </c>
      <c r="L27" s="21"/>
      <c r="M27" s="22">
        <f t="shared" si="1"/>
        <v>3</v>
      </c>
      <c r="N27" s="21"/>
    </row>
    <row r="28" spans="1:14" x14ac:dyDescent="0.25">
      <c r="A28" s="38">
        <v>45345</v>
      </c>
      <c r="B28" s="8" t="s">
        <v>37</v>
      </c>
      <c r="C28" s="47" t="s">
        <v>241</v>
      </c>
      <c r="D28" s="20" t="s">
        <v>78</v>
      </c>
      <c r="E28" s="21">
        <v>4</v>
      </c>
      <c r="F28" s="21">
        <v>50</v>
      </c>
      <c r="G28" s="21">
        <v>23.81</v>
      </c>
      <c r="H28" s="21">
        <v>36.200000000000003</v>
      </c>
      <c r="I28" s="21"/>
      <c r="J28" s="21"/>
      <c r="K28" s="19" t="s">
        <v>242</v>
      </c>
      <c r="L28" s="21"/>
      <c r="M28" s="22">
        <f t="shared" si="1"/>
        <v>4</v>
      </c>
      <c r="N28" s="21"/>
    </row>
    <row r="29" spans="1:14" x14ac:dyDescent="0.25">
      <c r="A29" s="38">
        <v>45359</v>
      </c>
      <c r="B29" s="8" t="s">
        <v>21</v>
      </c>
      <c r="C29" s="19" t="s">
        <v>251</v>
      </c>
      <c r="D29" s="20" t="s">
        <v>78</v>
      </c>
      <c r="E29" s="21">
        <v>5</v>
      </c>
      <c r="F29" s="21">
        <v>50</v>
      </c>
      <c r="G29" s="21">
        <v>27.99</v>
      </c>
      <c r="H29" s="21">
        <v>40.4</v>
      </c>
      <c r="I29" s="21"/>
      <c r="J29" s="21"/>
      <c r="K29" s="19" t="s">
        <v>253</v>
      </c>
      <c r="L29" s="21"/>
      <c r="M29" s="22">
        <f t="shared" ref="M29:M32" si="2">E29</f>
        <v>5</v>
      </c>
      <c r="N29" s="21"/>
    </row>
    <row r="30" spans="1:14" x14ac:dyDescent="0.25">
      <c r="A30" s="38">
        <v>45392</v>
      </c>
      <c r="B30" s="8" t="s">
        <v>75</v>
      </c>
      <c r="C30" s="47" t="s">
        <v>257</v>
      </c>
      <c r="D30" s="20" t="s">
        <v>78</v>
      </c>
      <c r="E30" s="21">
        <v>6</v>
      </c>
      <c r="F30" s="21">
        <v>50</v>
      </c>
      <c r="G30" s="21">
        <v>29.94</v>
      </c>
      <c r="H30" s="21">
        <v>41.45</v>
      </c>
      <c r="I30" s="21"/>
      <c r="J30" s="21"/>
      <c r="K30" s="19" t="s">
        <v>258</v>
      </c>
      <c r="L30" s="21"/>
      <c r="M30" s="22">
        <f t="shared" si="2"/>
        <v>6</v>
      </c>
      <c r="N30" s="21"/>
    </row>
    <row r="31" spans="1:14" x14ac:dyDescent="0.25">
      <c r="A31" s="38">
        <v>45416</v>
      </c>
      <c r="B31" s="8" t="s">
        <v>24</v>
      </c>
      <c r="C31" s="62" t="s">
        <v>263</v>
      </c>
      <c r="D31" s="20" t="s">
        <v>78</v>
      </c>
      <c r="E31" s="21">
        <v>3</v>
      </c>
      <c r="F31" s="21">
        <v>50</v>
      </c>
      <c r="G31" s="21"/>
      <c r="H31" s="21">
        <v>43.67</v>
      </c>
      <c r="I31" s="21"/>
      <c r="J31" s="21"/>
      <c r="K31" s="19" t="s">
        <v>265</v>
      </c>
      <c r="L31" s="21"/>
      <c r="M31" s="22">
        <f t="shared" ref="M31" si="3">E31</f>
        <v>3</v>
      </c>
      <c r="N31" s="21"/>
    </row>
    <row r="32" spans="1:14" x14ac:dyDescent="0.25">
      <c r="A32" s="38">
        <v>45429</v>
      </c>
      <c r="B32" s="8" t="s">
        <v>37</v>
      </c>
      <c r="C32" s="57" t="s">
        <v>257</v>
      </c>
      <c r="D32" s="20" t="s">
        <v>78</v>
      </c>
      <c r="E32" s="21">
        <v>5</v>
      </c>
      <c r="F32" s="21">
        <v>50</v>
      </c>
      <c r="G32" s="21"/>
      <c r="H32" s="21">
        <v>44.98</v>
      </c>
      <c r="I32" s="21"/>
      <c r="J32" s="21"/>
      <c r="K32" s="19" t="s">
        <v>269</v>
      </c>
      <c r="L32" s="21"/>
      <c r="M32" s="22">
        <f t="shared" si="2"/>
        <v>5</v>
      </c>
      <c r="N32" s="21"/>
    </row>
    <row r="33" spans="1:14" x14ac:dyDescent="0.25">
      <c r="A33" s="38">
        <v>45431</v>
      </c>
      <c r="B33" s="8" t="s">
        <v>37</v>
      </c>
      <c r="C33" s="57" t="s">
        <v>257</v>
      </c>
      <c r="D33" s="20" t="s">
        <v>78</v>
      </c>
      <c r="E33" s="21">
        <v>2</v>
      </c>
      <c r="F33" s="21">
        <v>50</v>
      </c>
      <c r="G33" s="21"/>
      <c r="H33" s="21">
        <v>44.05</v>
      </c>
      <c r="I33" s="21"/>
      <c r="J33" s="21"/>
      <c r="K33" s="19" t="s">
        <v>276</v>
      </c>
      <c r="L33" s="21"/>
      <c r="M33" s="22">
        <f t="shared" ref="M33" si="4">E33</f>
        <v>2</v>
      </c>
      <c r="N33" s="21"/>
    </row>
    <row r="34" spans="1:14" x14ac:dyDescent="0.25">
      <c r="A34" s="38">
        <v>45486</v>
      </c>
      <c r="B34" s="8" t="s">
        <v>46</v>
      </c>
      <c r="C34" s="57" t="s">
        <v>277</v>
      </c>
      <c r="D34" s="20" t="s">
        <v>78</v>
      </c>
      <c r="E34" s="21">
        <v>5</v>
      </c>
      <c r="F34" s="21">
        <v>50</v>
      </c>
      <c r="G34" s="21"/>
      <c r="H34" s="21">
        <v>38.85</v>
      </c>
      <c r="I34" s="21"/>
      <c r="J34" s="21"/>
      <c r="K34" s="19" t="s">
        <v>281</v>
      </c>
      <c r="L34" s="21"/>
      <c r="M34" s="22">
        <f t="shared" ref="M34:M35" si="5">E34</f>
        <v>5</v>
      </c>
      <c r="N34" s="21"/>
    </row>
    <row r="35" spans="1:14" x14ac:dyDescent="0.25">
      <c r="A35" s="38">
        <v>45590</v>
      </c>
      <c r="B35" s="8" t="s">
        <v>46</v>
      </c>
      <c r="C35" s="19" t="s">
        <v>288</v>
      </c>
      <c r="D35" s="20" t="s">
        <v>78</v>
      </c>
      <c r="E35" s="21">
        <v>4</v>
      </c>
      <c r="F35" s="21">
        <v>50</v>
      </c>
      <c r="G35" s="21"/>
      <c r="H35" s="21">
        <v>46.74</v>
      </c>
      <c r="I35" s="21"/>
      <c r="J35" s="21"/>
      <c r="K35" s="19" t="s">
        <v>282</v>
      </c>
      <c r="L35" s="21"/>
      <c r="M35" s="22">
        <f t="shared" si="5"/>
        <v>4</v>
      </c>
      <c r="N35" s="21"/>
    </row>
    <row r="36" spans="1:14" x14ac:dyDescent="0.25">
      <c r="A36" s="38">
        <v>45625</v>
      </c>
      <c r="B36" s="8" t="s">
        <v>24</v>
      </c>
      <c r="C36" s="63" t="s">
        <v>292</v>
      </c>
      <c r="D36" s="20" t="s">
        <v>78</v>
      </c>
      <c r="E36" s="21">
        <v>7</v>
      </c>
      <c r="F36" s="21">
        <v>50</v>
      </c>
      <c r="G36" s="21"/>
      <c r="H36" s="21">
        <v>42.77</v>
      </c>
      <c r="I36" s="21"/>
      <c r="J36" s="21"/>
      <c r="K36" s="19" t="s">
        <v>283</v>
      </c>
      <c r="L36" s="21"/>
      <c r="M36" s="22">
        <f t="shared" ref="M36" si="6">E36</f>
        <v>7</v>
      </c>
      <c r="N36" s="21"/>
    </row>
    <row r="37" spans="1:14" x14ac:dyDescent="0.25">
      <c r="A37" s="38">
        <v>45625</v>
      </c>
      <c r="B37" s="8" t="s">
        <v>24</v>
      </c>
      <c r="C37" s="63" t="s">
        <v>292</v>
      </c>
      <c r="D37" s="20" t="s">
        <v>78</v>
      </c>
      <c r="E37" s="21">
        <v>6</v>
      </c>
      <c r="F37" s="21">
        <v>50</v>
      </c>
      <c r="G37" s="21"/>
      <c r="H37" s="21">
        <v>50.87</v>
      </c>
      <c r="I37" s="21"/>
      <c r="J37" s="21"/>
      <c r="K37" s="19" t="s">
        <v>295</v>
      </c>
      <c r="L37" s="21"/>
      <c r="M37" s="22">
        <f t="shared" ref="M37:M38" si="7">E37</f>
        <v>6</v>
      </c>
      <c r="N37" s="21"/>
    </row>
    <row r="38" spans="1:14" x14ac:dyDescent="0.25">
      <c r="A38" s="38">
        <v>45632</v>
      </c>
      <c r="B38" s="8" t="s">
        <v>21</v>
      </c>
      <c r="C38" s="64" t="s">
        <v>298</v>
      </c>
      <c r="D38" s="20" t="s">
        <v>78</v>
      </c>
      <c r="E38" s="21">
        <v>4</v>
      </c>
      <c r="F38" s="21">
        <v>50</v>
      </c>
      <c r="G38" s="21"/>
      <c r="H38" s="21">
        <v>43.66</v>
      </c>
      <c r="I38" s="21"/>
      <c r="J38" s="21"/>
      <c r="K38" s="19" t="s">
        <v>297</v>
      </c>
      <c r="L38" s="21"/>
      <c r="M38" s="22">
        <f t="shared" si="7"/>
        <v>4</v>
      </c>
      <c r="N38" s="21"/>
    </row>
    <row r="39" spans="1:14" x14ac:dyDescent="0.25">
      <c r="A39" s="38">
        <v>45634</v>
      </c>
      <c r="B39" s="8" t="s">
        <v>21</v>
      </c>
      <c r="C39" s="64" t="s">
        <v>298</v>
      </c>
      <c r="D39" s="20" t="s">
        <v>78</v>
      </c>
      <c r="E39" s="21">
        <v>4</v>
      </c>
      <c r="F39" s="21">
        <v>50</v>
      </c>
      <c r="G39" s="21"/>
      <c r="H39" s="21">
        <v>44.89</v>
      </c>
      <c r="I39" s="21"/>
      <c r="J39" s="21"/>
      <c r="K39" s="19" t="s">
        <v>304</v>
      </c>
      <c r="L39" s="21"/>
      <c r="M39" s="22">
        <f t="shared" ref="M39" si="8">E39</f>
        <v>4</v>
      </c>
      <c r="N39" s="21"/>
    </row>
    <row r="40" spans="1:14" x14ac:dyDescent="0.25">
      <c r="A40" s="38">
        <v>45680</v>
      </c>
      <c r="B40" s="8" t="s">
        <v>46</v>
      </c>
      <c r="C40" s="64" t="s">
        <v>140</v>
      </c>
      <c r="D40" s="20" t="s">
        <v>78</v>
      </c>
      <c r="E40" s="21">
        <v>1</v>
      </c>
      <c r="F40" s="21">
        <v>50</v>
      </c>
      <c r="G40" s="21">
        <v>24.37</v>
      </c>
      <c r="H40" s="21">
        <v>44.3</v>
      </c>
      <c r="I40" s="21"/>
      <c r="J40" s="21"/>
      <c r="K40" s="19" t="s">
        <v>306</v>
      </c>
      <c r="L40" s="21"/>
      <c r="M40" s="22">
        <f t="shared" ref="M40" si="9">E40</f>
        <v>1</v>
      </c>
      <c r="N40" s="21"/>
    </row>
    <row r="41" spans="1:14" x14ac:dyDescent="0.25">
      <c r="A41" s="38">
        <v>45681</v>
      </c>
      <c r="B41" s="8" t="s">
        <v>46</v>
      </c>
      <c r="C41" s="64" t="s">
        <v>305</v>
      </c>
      <c r="D41" s="20" t="s">
        <v>78</v>
      </c>
      <c r="E41" s="21">
        <v>1</v>
      </c>
      <c r="F41" s="21">
        <v>50</v>
      </c>
      <c r="G41" s="21">
        <v>24.53</v>
      </c>
      <c r="H41" s="21">
        <v>45.54</v>
      </c>
      <c r="I41" s="21"/>
      <c r="J41" s="21"/>
      <c r="K41" s="19" t="s">
        <v>307</v>
      </c>
      <c r="L41" s="21"/>
      <c r="M41" s="22">
        <f t="shared" ref="M41:M48" si="10">E41</f>
        <v>1</v>
      </c>
      <c r="N41" s="21"/>
    </row>
    <row r="42" spans="1:14" x14ac:dyDescent="0.25">
      <c r="A42" s="38">
        <v>45695</v>
      </c>
      <c r="B42" s="8" t="s">
        <v>24</v>
      </c>
      <c r="C42" s="64" t="s">
        <v>316</v>
      </c>
      <c r="D42" s="20" t="s">
        <v>78</v>
      </c>
      <c r="E42" s="21">
        <v>4</v>
      </c>
      <c r="F42" s="21">
        <v>50</v>
      </c>
      <c r="G42" s="21"/>
      <c r="H42" s="21">
        <v>41.04</v>
      </c>
      <c r="I42" s="21"/>
      <c r="J42" s="21"/>
      <c r="K42" s="19" t="s">
        <v>308</v>
      </c>
      <c r="L42" s="21"/>
      <c r="M42" s="21">
        <f t="shared" si="10"/>
        <v>4</v>
      </c>
    </row>
    <row r="43" spans="1:14" x14ac:dyDescent="0.25">
      <c r="A43" s="38">
        <v>45696</v>
      </c>
      <c r="B43" s="8" t="s">
        <v>24</v>
      </c>
      <c r="C43" s="64" t="s">
        <v>316</v>
      </c>
      <c r="D43" s="20" t="s">
        <v>78</v>
      </c>
      <c r="E43" s="21">
        <v>5</v>
      </c>
      <c r="F43" s="21">
        <v>50</v>
      </c>
      <c r="G43" s="21"/>
      <c r="H43" s="21">
        <v>44.22</v>
      </c>
      <c r="I43" s="21"/>
      <c r="J43" s="21"/>
      <c r="K43" s="19" t="s">
        <v>319</v>
      </c>
      <c r="L43" s="21"/>
      <c r="M43" s="21">
        <f t="shared" ref="M43:M44" si="11">E43</f>
        <v>5</v>
      </c>
    </row>
    <row r="44" spans="1:14" x14ac:dyDescent="0.25">
      <c r="A44" s="38">
        <v>45710</v>
      </c>
      <c r="B44" s="8" t="s">
        <v>37</v>
      </c>
      <c r="C44" s="64" t="s">
        <v>42</v>
      </c>
      <c r="D44" s="20" t="s">
        <v>78</v>
      </c>
      <c r="E44" s="21">
        <v>2</v>
      </c>
      <c r="F44" s="21">
        <v>50</v>
      </c>
      <c r="G44" s="21"/>
      <c r="H44" s="21">
        <v>41.44</v>
      </c>
      <c r="I44" s="21"/>
      <c r="J44" s="21"/>
      <c r="K44" s="19" t="s">
        <v>320</v>
      </c>
      <c r="L44" s="21"/>
      <c r="M44" s="22">
        <f t="shared" si="11"/>
        <v>2</v>
      </c>
      <c r="N44" s="21"/>
    </row>
    <row r="45" spans="1:14" x14ac:dyDescent="0.25">
      <c r="A45" s="38">
        <v>45711</v>
      </c>
      <c r="B45" s="8" t="s">
        <v>37</v>
      </c>
      <c r="C45" s="64" t="s">
        <v>42</v>
      </c>
      <c r="D45" s="20" t="s">
        <v>78</v>
      </c>
      <c r="E45" s="21">
        <v>8</v>
      </c>
      <c r="F45" s="21">
        <v>50</v>
      </c>
      <c r="G45" s="21"/>
      <c r="H45" s="21">
        <v>37.229999999999997</v>
      </c>
      <c r="I45" s="21"/>
      <c r="J45" s="21"/>
      <c r="K45" s="19" t="s">
        <v>325</v>
      </c>
      <c r="L45" s="21"/>
      <c r="M45" s="22">
        <f t="shared" si="10"/>
        <v>8</v>
      </c>
      <c r="N45" s="21"/>
    </row>
    <row r="46" spans="1:14" x14ac:dyDescent="0.25">
      <c r="A46" s="38">
        <v>45722</v>
      </c>
      <c r="B46" s="8" t="s">
        <v>21</v>
      </c>
      <c r="C46" s="64" t="s">
        <v>35</v>
      </c>
      <c r="D46" s="20" t="s">
        <v>78</v>
      </c>
      <c r="E46" s="21">
        <v>6</v>
      </c>
      <c r="F46" s="21">
        <v>50</v>
      </c>
      <c r="G46" s="21">
        <v>26.45</v>
      </c>
      <c r="H46" s="21">
        <v>37.65</v>
      </c>
      <c r="I46" s="21"/>
      <c r="J46" s="21"/>
      <c r="K46" s="19" t="s">
        <v>329</v>
      </c>
      <c r="L46" s="21"/>
      <c r="M46" s="22">
        <f t="shared" si="10"/>
        <v>6</v>
      </c>
      <c r="N46" s="21"/>
    </row>
    <row r="47" spans="1:14" x14ac:dyDescent="0.25">
      <c r="A47" s="38">
        <v>45723</v>
      </c>
      <c r="B47" s="8" t="s">
        <v>21</v>
      </c>
      <c r="C47" s="64" t="s">
        <v>35</v>
      </c>
      <c r="D47" s="20" t="s">
        <v>78</v>
      </c>
      <c r="E47" s="21">
        <v>8</v>
      </c>
      <c r="F47" s="21">
        <v>50</v>
      </c>
      <c r="G47" s="21">
        <v>40.04</v>
      </c>
      <c r="H47" s="21">
        <v>45.16</v>
      </c>
      <c r="I47" s="21"/>
      <c r="J47" s="21"/>
      <c r="K47" s="19" t="s">
        <v>332</v>
      </c>
      <c r="L47" s="21"/>
      <c r="M47" s="22">
        <f t="shared" si="10"/>
        <v>8</v>
      </c>
      <c r="N47" s="21"/>
    </row>
    <row r="48" spans="1:14" x14ac:dyDescent="0.25">
      <c r="A48" s="38">
        <v>45725</v>
      </c>
      <c r="B48" s="8" t="s">
        <v>21</v>
      </c>
      <c r="C48" s="64" t="s">
        <v>35</v>
      </c>
      <c r="D48" s="20" t="s">
        <v>78</v>
      </c>
      <c r="E48" s="21">
        <v>3</v>
      </c>
      <c r="F48" s="21">
        <v>50</v>
      </c>
      <c r="G48" s="21">
        <v>25.24</v>
      </c>
      <c r="H48" s="21">
        <v>41.58</v>
      </c>
      <c r="I48" s="21"/>
      <c r="J48" s="21"/>
      <c r="K48" s="19" t="s">
        <v>333</v>
      </c>
      <c r="L48" s="21"/>
      <c r="M48" s="22">
        <f t="shared" si="10"/>
        <v>3</v>
      </c>
      <c r="N48" s="21"/>
    </row>
    <row r="49" spans="1:15" x14ac:dyDescent="0.25">
      <c r="A49" s="49">
        <v>45779</v>
      </c>
      <c r="B49" s="23" t="s">
        <v>24</v>
      </c>
      <c r="C49" s="67" t="s">
        <v>338</v>
      </c>
      <c r="D49" s="68" t="s">
        <v>78</v>
      </c>
      <c r="E49" s="52">
        <v>3</v>
      </c>
      <c r="F49" s="52">
        <v>50</v>
      </c>
      <c r="G49" s="52">
        <v>25.59</v>
      </c>
      <c r="H49" s="52">
        <v>43.06</v>
      </c>
      <c r="I49" s="52"/>
      <c r="J49" s="52"/>
      <c r="K49" s="50" t="s">
        <v>336</v>
      </c>
      <c r="L49" s="52"/>
      <c r="M49" s="69">
        <f t="shared" ref="M49:M51" si="12">E49</f>
        <v>3</v>
      </c>
      <c r="N49" s="70" t="s">
        <v>341</v>
      </c>
    </row>
    <row r="50" spans="1:15" x14ac:dyDescent="0.25">
      <c r="A50" s="38">
        <v>45801</v>
      </c>
      <c r="B50" s="8" t="s">
        <v>97</v>
      </c>
      <c r="C50" s="66" t="s">
        <v>48</v>
      </c>
      <c r="D50" s="20" t="s">
        <v>78</v>
      </c>
      <c r="E50" s="21">
        <v>7</v>
      </c>
      <c r="F50" s="21">
        <v>50</v>
      </c>
      <c r="G50" s="21"/>
      <c r="H50" s="21">
        <v>38.86</v>
      </c>
      <c r="I50" s="21"/>
      <c r="J50" s="21"/>
      <c r="K50" s="19" t="s">
        <v>340</v>
      </c>
      <c r="L50" s="21"/>
      <c r="M50" s="22">
        <f t="shared" si="12"/>
        <v>7</v>
      </c>
      <c r="N50" s="21"/>
      <c r="O50" s="21"/>
    </row>
    <row r="51" spans="1:15" x14ac:dyDescent="0.25">
      <c r="A51" s="38">
        <v>45849</v>
      </c>
      <c r="B51" s="8" t="s">
        <v>46</v>
      </c>
      <c r="C51" s="64" t="s">
        <v>35</v>
      </c>
      <c r="D51" s="20" t="s">
        <v>78</v>
      </c>
      <c r="E51" s="21">
        <v>3</v>
      </c>
      <c r="F51" s="21">
        <v>50</v>
      </c>
      <c r="G51" s="21"/>
      <c r="H51" s="21">
        <v>43.34</v>
      </c>
      <c r="I51" s="21"/>
      <c r="J51" s="21"/>
      <c r="K51" s="19" t="s">
        <v>358</v>
      </c>
      <c r="L51" s="21"/>
      <c r="M51" s="22">
        <f t="shared" si="12"/>
        <v>3</v>
      </c>
      <c r="N51" s="21"/>
      <c r="O51" s="21"/>
    </row>
    <row r="52" spans="1:15" x14ac:dyDescent="0.25">
      <c r="A52" s="38"/>
      <c r="B52" s="8" t="s">
        <v>18</v>
      </c>
      <c r="C52" s="64" t="s">
        <v>18</v>
      </c>
      <c r="D52" s="20" t="s">
        <v>78</v>
      </c>
      <c r="E52" s="21">
        <v>0</v>
      </c>
      <c r="F52" s="21">
        <v>50</v>
      </c>
      <c r="G52" s="21"/>
      <c r="H52" s="21" t="s">
        <v>18</v>
      </c>
      <c r="I52" s="21"/>
      <c r="J52" s="21"/>
      <c r="K52" s="19" t="s">
        <v>374</v>
      </c>
      <c r="L52" s="21"/>
      <c r="M52" s="22">
        <f t="shared" ref="M52" si="13">E52</f>
        <v>0</v>
      </c>
      <c r="N52" s="21"/>
      <c r="O52" s="21"/>
    </row>
    <row r="53" spans="1:15" x14ac:dyDescent="0.25">
      <c r="A53" s="71" t="s">
        <v>370</v>
      </c>
      <c r="E53">
        <f>SUM(M2:M50)</f>
        <v>208</v>
      </c>
      <c r="M53" s="65">
        <f>SUM(M2:M50)</f>
        <v>208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STD-JWW</vt:lpstr>
      <vt:lpstr>FAST</vt:lpstr>
      <vt:lpstr>T2B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poseyeb</dc:creator>
  <cp:lastModifiedBy>Thomas Johns</cp:lastModifiedBy>
  <dcterms:created xsi:type="dcterms:W3CDTF">2019-12-07T17:09:30Z</dcterms:created>
  <dcterms:modified xsi:type="dcterms:W3CDTF">2025-07-12T01:58:32Z</dcterms:modified>
</cp:coreProperties>
</file>